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7410" activeTab="0"/>
  </bookViews>
  <sheets>
    <sheet name="MAC-02" sheetId="1" r:id="rId1"/>
  </sheets>
  <definedNames>
    <definedName name="_xlnm.Print_Area" localSheetId="0">'MAC-02'!$A$1:$L$54</definedName>
    <definedName name="HTML_CodePage" hidden="1">1252</definedName>
    <definedName name="HTML_Control" hidden="1">{"'MAC-02'!$A$7:$L$53"}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"C:\anu2002\mac\HTM\mac02.htm"</definedName>
    <definedName name="HTML_Title" hidden="1">""</definedName>
    <definedName name="HTML1_1" localSheetId="0" hidden="1">"'[MAC-02.xls]MAC-02'!$A$1:$M$46"</definedName>
    <definedName name="HTML1_10" localSheetId="0" hidden="1">""</definedName>
    <definedName name="HTML1_11" localSheetId="0" hidden="1">1</definedName>
    <definedName name="HTML1_12" localSheetId="0" hidden="1">"N:\DOCUMENT\Anuario\html\MAC02.htm"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2_1" hidden="1">"'[MAC-02.XLS]MAC-02'!$B$2:$L$44"</definedName>
    <definedName name="HTML2_10" hidden="1">""</definedName>
    <definedName name="HTML2_11" hidden="1">1</definedName>
    <definedName name="HTML2_12" hidden="1">"l:\ANU96htm\MAC02.htm"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Count" localSheetId="0" hidden="1">2</definedName>
    <definedName name="NURIA">'MAC-02'!$B$12:$IG$8127</definedName>
  </definedNames>
  <calcPr fullCalcOnLoad="1"/>
</workbook>
</file>

<file path=xl/sharedStrings.xml><?xml version="1.0" encoding="utf-8"?>
<sst xmlns="http://schemas.openxmlformats.org/spreadsheetml/2006/main" count="47" uniqueCount="23">
  <si>
    <t>VALORES ABSOLUTOS</t>
  </si>
  <si>
    <t>VARIACIONES SOBRE EL AÑO ANTERIOR</t>
  </si>
  <si>
    <t>Absolutas</t>
  </si>
  <si>
    <t>Relativas</t>
  </si>
  <si>
    <t>En porcentaje</t>
  </si>
  <si>
    <t>TOTAL</t>
  </si>
  <si>
    <t>Con avenencia</t>
  </si>
  <si>
    <t>Sin avenencia</t>
  </si>
  <si>
    <t>Intentadas sin efecto</t>
  </si>
  <si>
    <t>Otras (1)</t>
  </si>
  <si>
    <t>DESPIDOS</t>
  </si>
  <si>
    <t>RECLAMACIONES DE CANTIDAD</t>
  </si>
  <si>
    <t>SANCIONES</t>
  </si>
  <si>
    <t>CAUSAS VARIAS (2)</t>
  </si>
  <si>
    <t xml:space="preserve"> (1) Se han agrupado "las tenidas por no presentadas", "desistidas" y "otros tipos".</t>
  </si>
  <si>
    <t xml:space="preserve"> (2) Comprende:  reclamaciones por accidente de trabajo, clasificación profesional o laboral, antigüedad, etc.</t>
  </si>
  <si>
    <t>Cantidades acordadas  (millones de euros)</t>
  </si>
  <si>
    <t>Cuantías medias  (miles de euros)</t>
  </si>
  <si>
    <t xml:space="preserve">              MAC-2.</t>
  </si>
  <si>
    <t xml:space="preserve">              Conciliaciones individuales terminadas,</t>
  </si>
  <si>
    <t xml:space="preserve">              cantidades acordadas y cuantías medias,</t>
  </si>
  <si>
    <t>MEDIACIÓN, ARBITRAJE Y CONCILIACIÓN</t>
  </si>
  <si>
    <t xml:space="preserve">              por motivación y tipo de resolución.</t>
  </si>
</sst>
</file>

<file path=xl/styles.xml><?xml version="1.0" encoding="utf-8"?>
<styleSheet xmlns="http://schemas.openxmlformats.org/spreadsheetml/2006/main">
  <numFmts count="13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0_)"/>
    <numFmt numFmtId="165" formatCode="#,##0_);\(#,##0\)"/>
    <numFmt numFmtId="166" formatCode="0.0_)"/>
    <numFmt numFmtId="167" formatCode="#,##0.0_);\(#,##0.0\)"/>
    <numFmt numFmtId="168" formatCode="#,##0.0"/>
  </numFmts>
  <fonts count="11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sz val="10"/>
      <color indexed="12"/>
      <name val="Courier"/>
      <family val="0"/>
    </font>
    <font>
      <sz val="8"/>
      <color indexed="12"/>
      <name val="Arial"/>
      <family val="0"/>
    </font>
    <font>
      <b/>
      <sz val="7"/>
      <color indexed="12"/>
      <name val="Arial"/>
      <family val="0"/>
    </font>
    <font>
      <b/>
      <sz val="7"/>
      <name val="Arial"/>
      <family val="0"/>
    </font>
    <font>
      <b/>
      <sz val="10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4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0" fillId="2" borderId="0" xfId="0" applyFont="1" applyFill="1" applyAlignment="1">
      <alignment vertical="center"/>
    </xf>
    <xf numFmtId="4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3" fontId="1" fillId="0" borderId="0" xfId="0" applyNumberFormat="1" applyFont="1" applyFill="1" applyAlignment="1" applyProtection="1">
      <alignment horizontal="right" vertical="center"/>
      <protection/>
    </xf>
    <xf numFmtId="3" fontId="1" fillId="0" borderId="0" xfId="0" applyNumberFormat="1" applyFont="1" applyFill="1" applyAlignment="1">
      <alignment horizontal="right" vertical="center"/>
    </xf>
    <xf numFmtId="168" fontId="1" fillId="0" borderId="0" xfId="0" applyNumberFormat="1" applyFont="1" applyFill="1" applyAlignment="1" applyProtection="1">
      <alignment horizontal="right" vertical="center"/>
      <protection/>
    </xf>
    <xf numFmtId="3" fontId="0" fillId="0" borderId="0" xfId="0" applyNumberFormat="1" applyFont="1" applyFill="1" applyAlignment="1" applyProtection="1">
      <alignment horizontal="right" vertical="center"/>
      <protection/>
    </xf>
    <xf numFmtId="168" fontId="0" fillId="0" borderId="0" xfId="0" applyNumberFormat="1" applyFont="1" applyFill="1" applyAlignment="1" applyProtection="1">
      <alignment horizontal="right" vertical="center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 applyProtection="1">
      <alignment vertical="center"/>
      <protection/>
    </xf>
    <xf numFmtId="165" fontId="1" fillId="0" borderId="0" xfId="0" applyNumberFormat="1" applyFont="1" applyFill="1" applyAlignment="1" applyProtection="1">
      <alignment vertical="center"/>
      <protection/>
    </xf>
    <xf numFmtId="165" fontId="0" fillId="0" borderId="0" xfId="0" applyNumberFormat="1" applyFont="1" applyFill="1" applyAlignment="1" applyProtection="1">
      <alignment vertical="center"/>
      <protection/>
    </xf>
    <xf numFmtId="3" fontId="0" fillId="0" borderId="0" xfId="0" applyNumberFormat="1" applyFont="1" applyFill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/>
      <protection/>
    </xf>
    <xf numFmtId="166" fontId="0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left"/>
      <protection/>
    </xf>
    <xf numFmtId="165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165" fontId="7" fillId="0" borderId="0" xfId="0" applyNumberFormat="1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/>
      <protection locked="0"/>
    </xf>
    <xf numFmtId="165" fontId="5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165" fontId="7" fillId="0" borderId="0" xfId="0" applyNumberFormat="1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left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>
      <alignment vertical="center"/>
    </xf>
    <xf numFmtId="0" fontId="1" fillId="0" borderId="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1" fillId="0" borderId="3" xfId="0" applyFont="1" applyFill="1" applyBorder="1" applyAlignment="1" applyProtection="1">
      <alignment horizontal="center" vertical="center"/>
      <protection/>
    </xf>
    <xf numFmtId="165" fontId="1" fillId="0" borderId="2" xfId="0" applyNumberFormat="1" applyFont="1" applyFill="1" applyBorder="1" applyAlignment="1" applyProtection="1">
      <alignment horizontal="center" vertical="center"/>
      <protection/>
    </xf>
    <xf numFmtId="165" fontId="1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No-definido_B" xfId="20"/>
    <cellStyle name="No-definido_C" xfId="21"/>
    <cellStyle name="No-definido_D" xfId="22"/>
    <cellStyle name="No-definido_E" xfId="23"/>
    <cellStyle name="No-definido_F" xfId="24"/>
    <cellStyle name="No-definido_G" xfId="25"/>
    <cellStyle name="No-definido_H" xfId="26"/>
    <cellStyle name="No-definido_I" xfId="27"/>
    <cellStyle name="No-definido_J" xfId="28"/>
    <cellStyle name="No-definido_K" xfId="29"/>
    <cellStyle name="No-definido_L" xfId="30"/>
    <cellStyle name="No-definido_M" xfId="31"/>
    <cellStyle name="No-definido_N" xfId="32"/>
    <cellStyle name="No-definido_O" xfId="33"/>
    <cellStyle name="No-definido_P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P92"/>
  <sheetViews>
    <sheetView showGridLines="0" tabSelected="1" defaultGridColor="0" zoomScale="87" zoomScaleNormal="87" colorId="22" workbookViewId="0" topLeftCell="A1">
      <pane ySplit="10" topLeftCell="W11" activePane="bottomLeft" state="frozen"/>
      <selection pane="topLeft" activeCell="A1" sqref="A1"/>
      <selection pane="bottomLeft" activeCell="A1" sqref="A1:C1"/>
    </sheetView>
  </sheetViews>
  <sheetFormatPr defaultColWidth="9.83203125" defaultRowHeight="11.25"/>
  <cols>
    <col min="1" max="1" width="1.83203125" style="14" customWidth="1"/>
    <col min="2" max="2" width="38.5" style="39" customWidth="1"/>
    <col min="3" max="4" width="12.83203125" style="14" customWidth="1"/>
    <col min="5" max="5" width="1.83203125" style="14" customWidth="1"/>
    <col min="6" max="8" width="9.83203125" style="14" customWidth="1"/>
    <col min="9" max="9" width="1.83203125" style="14" customWidth="1"/>
    <col min="10" max="12" width="7.83203125" style="14" customWidth="1"/>
    <col min="13" max="13" width="3.16015625" style="14" customWidth="1"/>
    <col min="14" max="16384" width="9.83203125" style="14" customWidth="1"/>
  </cols>
  <sheetData>
    <row r="1" spans="1:12" ht="15" customHeight="1">
      <c r="A1" s="44" t="s">
        <v>21</v>
      </c>
      <c r="B1" s="44"/>
      <c r="C1" s="44"/>
      <c r="D1" s="12"/>
      <c r="E1" s="12"/>
      <c r="F1" s="13" t="s">
        <v>18</v>
      </c>
      <c r="H1" s="1"/>
      <c r="I1" s="1"/>
      <c r="J1" s="1"/>
      <c r="K1" s="1"/>
      <c r="L1" s="1"/>
    </row>
    <row r="2" spans="2:12" ht="15" customHeight="1">
      <c r="B2" s="16"/>
      <c r="C2" s="15"/>
      <c r="D2" s="15"/>
      <c r="E2" s="15"/>
      <c r="F2" s="13" t="s">
        <v>19</v>
      </c>
      <c r="H2" s="15"/>
      <c r="I2" s="15"/>
      <c r="J2" s="15"/>
      <c r="K2" s="15"/>
      <c r="L2" s="15"/>
    </row>
    <row r="3" spans="2:12" ht="15" customHeight="1">
      <c r="B3" s="16"/>
      <c r="C3" s="15"/>
      <c r="D3" s="15"/>
      <c r="E3" s="15"/>
      <c r="F3" s="13" t="s">
        <v>20</v>
      </c>
      <c r="H3" s="15"/>
      <c r="I3" s="15"/>
      <c r="J3" s="15"/>
      <c r="K3" s="15"/>
      <c r="L3" s="15"/>
    </row>
    <row r="4" spans="2:12" ht="15" customHeight="1">
      <c r="B4" s="17"/>
      <c r="C4" s="3"/>
      <c r="D4" s="3"/>
      <c r="E4" s="3"/>
      <c r="F4" s="13" t="s">
        <v>22</v>
      </c>
      <c r="H4" s="3"/>
      <c r="I4" s="3"/>
      <c r="J4" s="3"/>
      <c r="K4" s="3"/>
      <c r="L4" s="3"/>
    </row>
    <row r="5" spans="2:12" ht="15" customHeight="1">
      <c r="B5" s="17"/>
      <c r="C5" s="3"/>
      <c r="D5" s="3"/>
      <c r="E5" s="3"/>
      <c r="F5" s="13"/>
      <c r="H5" s="3"/>
      <c r="I5" s="3"/>
      <c r="J5" s="3"/>
      <c r="K5" s="3"/>
      <c r="L5" s="3"/>
    </row>
    <row r="6" spans="2:250" ht="15" customHeight="1" thickBot="1">
      <c r="B6" s="17"/>
      <c r="C6" s="3"/>
      <c r="D6" s="3"/>
      <c r="E6" s="3"/>
      <c r="F6" s="3"/>
      <c r="G6" s="3"/>
      <c r="H6" s="3"/>
      <c r="I6" s="3"/>
      <c r="J6" s="3"/>
      <c r="K6" s="3"/>
      <c r="L6" s="3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</row>
    <row r="7" spans="1:250" ht="30" customHeight="1" thickBot="1">
      <c r="A7" s="46"/>
      <c r="B7" s="46"/>
      <c r="C7" s="50" t="s">
        <v>0</v>
      </c>
      <c r="D7" s="50"/>
      <c r="E7" s="45"/>
      <c r="F7" s="47" t="s">
        <v>1</v>
      </c>
      <c r="G7" s="47"/>
      <c r="H7" s="47"/>
      <c r="I7" s="47"/>
      <c r="J7" s="47"/>
      <c r="K7" s="47"/>
      <c r="L7" s="47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</row>
    <row r="8" spans="1:250" ht="15" customHeight="1">
      <c r="A8" s="46"/>
      <c r="B8" s="46"/>
      <c r="C8" s="51"/>
      <c r="D8" s="51"/>
      <c r="E8" s="46"/>
      <c r="F8" s="45" t="s">
        <v>2</v>
      </c>
      <c r="G8" s="45"/>
      <c r="H8" s="45"/>
      <c r="I8" s="48"/>
      <c r="J8" s="48" t="s">
        <v>3</v>
      </c>
      <c r="K8" s="48"/>
      <c r="L8" s="48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</row>
    <row r="9" spans="1:250" ht="15" customHeight="1">
      <c r="A9" s="46"/>
      <c r="B9" s="46"/>
      <c r="C9" s="52"/>
      <c r="D9" s="52"/>
      <c r="E9" s="46"/>
      <c r="F9" s="49"/>
      <c r="G9" s="49"/>
      <c r="H9" s="49"/>
      <c r="I9" s="46"/>
      <c r="J9" s="49" t="s">
        <v>4</v>
      </c>
      <c r="K9" s="49"/>
      <c r="L9" s="49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</row>
    <row r="10" spans="1:250" ht="15" customHeight="1">
      <c r="A10" s="46"/>
      <c r="B10" s="46"/>
      <c r="C10" s="4">
        <v>2001</v>
      </c>
      <c r="D10" s="4">
        <v>2002</v>
      </c>
      <c r="E10" s="46"/>
      <c r="F10" s="4">
        <v>2000</v>
      </c>
      <c r="G10" s="4">
        <v>2001</v>
      </c>
      <c r="H10" s="4">
        <v>2002</v>
      </c>
      <c r="I10" s="46"/>
      <c r="J10" s="4">
        <v>2000</v>
      </c>
      <c r="K10" s="4">
        <v>2001</v>
      </c>
      <c r="L10" s="4">
        <v>2002</v>
      </c>
      <c r="M10" s="18"/>
      <c r="N10" s="18"/>
      <c r="O10" s="18"/>
      <c r="P10" s="18"/>
      <c r="Q10" s="18"/>
      <c r="R10" s="18"/>
      <c r="S10" s="18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</row>
    <row r="11" spans="1:250" ht="15" customHeight="1">
      <c r="A11" s="46"/>
      <c r="B11" s="53"/>
      <c r="C11" s="6"/>
      <c r="D11" s="6"/>
      <c r="E11" s="46"/>
      <c r="F11" s="6"/>
      <c r="G11" s="6"/>
      <c r="H11" s="6"/>
      <c r="I11" s="4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</row>
    <row r="12" spans="1:250" ht="15" customHeight="1">
      <c r="A12" s="43" t="s">
        <v>5</v>
      </c>
      <c r="B12" s="43"/>
      <c r="C12" s="8">
        <v>504162</v>
      </c>
      <c r="D12" s="8">
        <f>+D13+D16+D17+D18</f>
        <v>502461</v>
      </c>
      <c r="E12" s="46"/>
      <c r="F12" s="7">
        <v>29705</v>
      </c>
      <c r="G12" s="7">
        <v>63101</v>
      </c>
      <c r="H12" s="7">
        <f>D12-C12</f>
        <v>-1701</v>
      </c>
      <c r="I12" s="46"/>
      <c r="J12" s="9">
        <v>7.221239024105641</v>
      </c>
      <c r="K12" s="9">
        <v>14.30663785734853</v>
      </c>
      <c r="L12" s="9">
        <f>H12*100/C12</f>
        <v>-0.33739155271519866</v>
      </c>
      <c r="M12" s="19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</row>
    <row r="13" spans="1:250" ht="15" customHeight="1">
      <c r="A13" s="42" t="s">
        <v>6</v>
      </c>
      <c r="B13" s="42"/>
      <c r="C13" s="10">
        <v>236697</v>
      </c>
      <c r="D13" s="10">
        <f>SUM(D21,D29,D37,D45)</f>
        <v>211028</v>
      </c>
      <c r="E13" s="46"/>
      <c r="F13" s="10">
        <v>17862</v>
      </c>
      <c r="G13" s="10">
        <v>37261</v>
      </c>
      <c r="H13" s="10">
        <f aca="true" t="shared" si="0" ref="H13:H18">D13-C13</f>
        <v>-25669</v>
      </c>
      <c r="I13" s="46"/>
      <c r="J13" s="11">
        <v>9.837311509357066</v>
      </c>
      <c r="K13" s="11">
        <v>18.683186586173008</v>
      </c>
      <c r="L13" s="11">
        <f aca="true" t="shared" si="1" ref="L13:L18">H13*100/C13</f>
        <v>-10.844666387829166</v>
      </c>
      <c r="M13" s="20"/>
      <c r="N13" s="6"/>
      <c r="O13" s="7"/>
      <c r="P13" s="7"/>
      <c r="Q13" s="7"/>
      <c r="R13" s="6"/>
      <c r="S13" s="21"/>
      <c r="T13" s="11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</row>
    <row r="14" spans="1:250" ht="15" customHeight="1">
      <c r="A14" s="3"/>
      <c r="B14" s="5" t="s">
        <v>16</v>
      </c>
      <c r="C14" s="2">
        <v>3000.7</v>
      </c>
      <c r="D14" s="2">
        <f>SUM(D22,D30,D38,D46)</f>
        <v>3308.63</v>
      </c>
      <c r="E14" s="46"/>
      <c r="F14" s="2">
        <v>216.63300998882096</v>
      </c>
      <c r="G14" s="2">
        <v>585.5929597442096</v>
      </c>
      <c r="H14" s="2">
        <f t="shared" si="0"/>
        <v>307.9300000000003</v>
      </c>
      <c r="I14" s="46"/>
      <c r="J14" s="11">
        <v>9.853789810858686</v>
      </c>
      <c r="K14" s="11">
        <v>24.247080977503497</v>
      </c>
      <c r="L14" s="11">
        <f t="shared" si="1"/>
        <v>10.261938880927794</v>
      </c>
      <c r="M14" s="20"/>
      <c r="N14" s="6"/>
      <c r="O14" s="11"/>
      <c r="P14" s="11"/>
      <c r="Q14" s="11"/>
      <c r="R14" s="6"/>
      <c r="S14" s="11"/>
      <c r="T14" s="11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</row>
    <row r="15" spans="1:250" ht="15" customHeight="1">
      <c r="A15" s="3"/>
      <c r="B15" s="5" t="s">
        <v>17</v>
      </c>
      <c r="C15" s="2">
        <v>12.677389236027496</v>
      </c>
      <c r="D15" s="2">
        <f>+(D14/D13)*1000</f>
        <v>15.678630323938055</v>
      </c>
      <c r="E15" s="46"/>
      <c r="F15" s="2">
        <v>0.001816478364697005</v>
      </c>
      <c r="G15" s="2">
        <v>0.5677047244258269</v>
      </c>
      <c r="H15" s="2">
        <f t="shared" si="0"/>
        <v>3.001241087910559</v>
      </c>
      <c r="I15" s="46"/>
      <c r="J15" s="11">
        <v>0.015002462528585881</v>
      </c>
      <c r="K15" s="11">
        <v>4.688022416124367</v>
      </c>
      <c r="L15" s="11">
        <f t="shared" si="1"/>
        <v>23.673968133607676</v>
      </c>
      <c r="M15" s="20"/>
      <c r="N15" s="6"/>
      <c r="O15" s="11"/>
      <c r="P15" s="11"/>
      <c r="Q15" s="11"/>
      <c r="R15" s="6"/>
      <c r="S15" s="11"/>
      <c r="T15" s="11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</row>
    <row r="16" spans="1:250" ht="15" customHeight="1">
      <c r="A16" s="42" t="s">
        <v>7</v>
      </c>
      <c r="B16" s="42"/>
      <c r="C16" s="10">
        <v>95046</v>
      </c>
      <c r="D16" s="10">
        <f>SUM(D24,D32,D40,D48)</f>
        <v>99260</v>
      </c>
      <c r="E16" s="46"/>
      <c r="F16" s="10">
        <v>2223</v>
      </c>
      <c r="G16" s="10">
        <v>4143</v>
      </c>
      <c r="H16" s="10">
        <f t="shared" si="0"/>
        <v>4214</v>
      </c>
      <c r="I16" s="46"/>
      <c r="J16" s="11">
        <v>2.506765899864682</v>
      </c>
      <c r="K16" s="11">
        <v>4.557605359559091</v>
      </c>
      <c r="L16" s="11">
        <f t="shared" si="1"/>
        <v>4.433642657239653</v>
      </c>
      <c r="M16" s="20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</row>
    <row r="17" spans="1:250" ht="15" customHeight="1">
      <c r="A17" s="42" t="s">
        <v>8</v>
      </c>
      <c r="B17" s="42"/>
      <c r="C17" s="10">
        <v>138774</v>
      </c>
      <c r="D17" s="10">
        <f>SUM(D25,D33,D41,D49)</f>
        <v>151295</v>
      </c>
      <c r="E17" s="46"/>
      <c r="F17" s="10">
        <v>6921</v>
      </c>
      <c r="G17" s="10">
        <v>12130</v>
      </c>
      <c r="H17" s="10">
        <f t="shared" si="0"/>
        <v>12521</v>
      </c>
      <c r="I17" s="46"/>
      <c r="J17" s="11">
        <v>5.780844115165841</v>
      </c>
      <c r="K17" s="11">
        <v>9.578029752692586</v>
      </c>
      <c r="L17" s="11">
        <f t="shared" si="1"/>
        <v>9.022583481055529</v>
      </c>
      <c r="M17" s="20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</row>
    <row r="18" spans="1:250" ht="15" customHeight="1">
      <c r="A18" s="42" t="s">
        <v>9</v>
      </c>
      <c r="B18" s="42"/>
      <c r="C18" s="10">
        <v>33645</v>
      </c>
      <c r="D18" s="10">
        <f>SUM(D26,D34,D42,D50)</f>
        <v>40878</v>
      </c>
      <c r="E18" s="46"/>
      <c r="F18" s="10">
        <v>2699</v>
      </c>
      <c r="G18" s="10">
        <v>9567</v>
      </c>
      <c r="H18" s="10">
        <f t="shared" si="0"/>
        <v>7233</v>
      </c>
      <c r="I18" s="46"/>
      <c r="J18" s="11">
        <v>12.624538098133682</v>
      </c>
      <c r="K18" s="11">
        <v>39.733366558684274</v>
      </c>
      <c r="L18" s="11">
        <f t="shared" si="1"/>
        <v>21.49799375835934</v>
      </c>
      <c r="M18" s="20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</row>
    <row r="19" spans="1:250" ht="15" customHeight="1">
      <c r="A19" s="46"/>
      <c r="B19" s="53"/>
      <c r="C19" s="10"/>
      <c r="D19" s="10"/>
      <c r="E19" s="46"/>
      <c r="F19" s="10"/>
      <c r="G19" s="10"/>
      <c r="H19" s="10"/>
      <c r="I19" s="46"/>
      <c r="J19" s="11"/>
      <c r="K19" s="11"/>
      <c r="L19" s="11"/>
      <c r="M19" s="20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</row>
    <row r="20" spans="1:250" ht="15" customHeight="1">
      <c r="A20" s="43" t="s">
        <v>10</v>
      </c>
      <c r="B20" s="43"/>
      <c r="C20" s="7">
        <v>285854</v>
      </c>
      <c r="D20" s="7">
        <f>+D21+D24+D25+D26</f>
        <v>268186</v>
      </c>
      <c r="E20" s="46"/>
      <c r="F20" s="7">
        <v>18368</v>
      </c>
      <c r="G20" s="7">
        <v>43156</v>
      </c>
      <c r="H20" s="7">
        <f aca="true" t="shared" si="2" ref="H20:H26">D20-C20</f>
        <v>-17668</v>
      </c>
      <c r="I20" s="46"/>
      <c r="J20" s="9">
        <v>8.187937413631703</v>
      </c>
      <c r="K20" s="9">
        <v>17.781769936299433</v>
      </c>
      <c r="L20" s="9">
        <f aca="true" t="shared" si="3" ref="L20:L26">H20*100/C20</f>
        <v>-6.18077759975372</v>
      </c>
      <c r="M20" s="19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</row>
    <row r="21" spans="1:250" ht="15" customHeight="1">
      <c r="A21" s="42" t="s">
        <v>6</v>
      </c>
      <c r="B21" s="42"/>
      <c r="C21" s="10">
        <v>215335</v>
      </c>
      <c r="D21" s="10">
        <v>187156</v>
      </c>
      <c r="E21" s="46"/>
      <c r="F21" s="10">
        <v>18216</v>
      </c>
      <c r="G21" s="10">
        <v>35040</v>
      </c>
      <c r="H21" s="10">
        <f t="shared" si="2"/>
        <v>-28179</v>
      </c>
      <c r="I21" s="46"/>
      <c r="J21" s="11">
        <v>11.23896371522529</v>
      </c>
      <c r="K21" s="11">
        <v>19.434815164036717</v>
      </c>
      <c r="L21" s="11">
        <f t="shared" si="3"/>
        <v>-13.086121624445632</v>
      </c>
      <c r="M21" s="20"/>
      <c r="N21" s="6"/>
      <c r="O21" s="7"/>
      <c r="P21" s="7"/>
      <c r="Q21" s="7"/>
      <c r="R21" s="6"/>
      <c r="S21" s="21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</row>
    <row r="22" spans="1:250" ht="15" customHeight="1">
      <c r="A22" s="3"/>
      <c r="B22" s="5" t="s">
        <v>16</v>
      </c>
      <c r="C22" s="2">
        <v>2904.3</v>
      </c>
      <c r="D22" s="2">
        <v>3201.95</v>
      </c>
      <c r="E22" s="46"/>
      <c r="F22" s="2">
        <v>211.26416886036122</v>
      </c>
      <c r="G22" s="2">
        <v>556.6475532797231</v>
      </c>
      <c r="H22" s="2">
        <f t="shared" si="2"/>
        <v>297.64999999999964</v>
      </c>
      <c r="I22" s="46"/>
      <c r="J22" s="11">
        <v>9.888847034490889</v>
      </c>
      <c r="K22" s="11">
        <v>23.71081605615738</v>
      </c>
      <c r="L22" s="11">
        <f t="shared" si="3"/>
        <v>10.248596908032903</v>
      </c>
      <c r="M22" s="20"/>
      <c r="N22" s="6"/>
      <c r="O22" s="11"/>
      <c r="P22" s="11"/>
      <c r="Q22" s="11"/>
      <c r="R22" s="6"/>
      <c r="S22" s="21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</row>
    <row r="23" spans="1:250" ht="15" customHeight="1">
      <c r="A23" s="3"/>
      <c r="B23" s="5" t="s">
        <v>17</v>
      </c>
      <c r="C23" s="2">
        <v>13.487356909002253</v>
      </c>
      <c r="D23" s="2">
        <f>+(D22/D21)*1000</f>
        <v>17.10845497873432</v>
      </c>
      <c r="E23" s="46"/>
      <c r="F23" s="2">
        <v>-0.15998077874949956</v>
      </c>
      <c r="G23" s="2">
        <v>0.4661835724134562</v>
      </c>
      <c r="H23" s="2">
        <f t="shared" si="2"/>
        <v>3.6210980697320654</v>
      </c>
      <c r="I23" s="46"/>
      <c r="J23" s="11">
        <v>-1.2137084306095576</v>
      </c>
      <c r="K23" s="11">
        <v>3.580196349153155</v>
      </c>
      <c r="L23" s="11">
        <f>(H23*100)/C23</f>
        <v>26.848092581543032</v>
      </c>
      <c r="M23" s="20"/>
      <c r="N23" s="6"/>
      <c r="O23" s="11"/>
      <c r="P23" s="11"/>
      <c r="Q23" s="11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</row>
    <row r="24" spans="1:250" ht="15" customHeight="1">
      <c r="A24" s="42" t="s">
        <v>7</v>
      </c>
      <c r="B24" s="42"/>
      <c r="C24" s="10">
        <v>29203</v>
      </c>
      <c r="D24" s="10">
        <v>34493</v>
      </c>
      <c r="E24" s="46"/>
      <c r="F24" s="10">
        <v>-564</v>
      </c>
      <c r="G24" s="10">
        <v>3114</v>
      </c>
      <c r="H24" s="10">
        <f t="shared" si="2"/>
        <v>5290</v>
      </c>
      <c r="I24" s="46"/>
      <c r="J24" s="11">
        <v>-2.1160844933028176</v>
      </c>
      <c r="K24" s="11">
        <v>11.936065008241021</v>
      </c>
      <c r="L24" s="11">
        <f t="shared" si="3"/>
        <v>18.114577269458618</v>
      </c>
      <c r="M24" s="20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</row>
    <row r="25" spans="1:250" ht="15" customHeight="1">
      <c r="A25" s="42" t="s">
        <v>8</v>
      </c>
      <c r="B25" s="42"/>
      <c r="C25" s="10">
        <v>30538</v>
      </c>
      <c r="D25" s="10">
        <v>36360</v>
      </c>
      <c r="E25" s="46"/>
      <c r="F25" s="10">
        <v>114</v>
      </c>
      <c r="G25" s="10">
        <v>3466</v>
      </c>
      <c r="H25" s="10">
        <f t="shared" si="2"/>
        <v>5822</v>
      </c>
      <c r="I25" s="46"/>
      <c r="J25" s="11">
        <v>0.4228800356109504</v>
      </c>
      <c r="K25" s="11">
        <v>12.80289598108747</v>
      </c>
      <c r="L25" s="11">
        <f t="shared" si="3"/>
        <v>19.064771759774708</v>
      </c>
      <c r="M25" s="20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</row>
    <row r="26" spans="1:250" ht="15" customHeight="1">
      <c r="A26" s="42" t="s">
        <v>9</v>
      </c>
      <c r="B26" s="42"/>
      <c r="C26" s="10">
        <v>10778</v>
      </c>
      <c r="D26" s="10">
        <v>10177</v>
      </c>
      <c r="E26" s="46"/>
      <c r="F26" s="10">
        <v>602</v>
      </c>
      <c r="G26" s="10">
        <v>1536</v>
      </c>
      <c r="H26" s="10">
        <f t="shared" si="2"/>
        <v>-601</v>
      </c>
      <c r="I26" s="46"/>
      <c r="J26" s="11">
        <v>6.967592592592593</v>
      </c>
      <c r="K26" s="11">
        <v>16.619779268556588</v>
      </c>
      <c r="L26" s="11">
        <f t="shared" si="3"/>
        <v>-5.5761736871404715</v>
      </c>
      <c r="M26" s="20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</row>
    <row r="27" spans="1:250" ht="15" customHeight="1">
      <c r="A27" s="46"/>
      <c r="B27" s="53"/>
      <c r="C27" s="10"/>
      <c r="D27" s="10"/>
      <c r="E27" s="46"/>
      <c r="F27" s="10"/>
      <c r="G27" s="10"/>
      <c r="H27" s="10"/>
      <c r="I27" s="46"/>
      <c r="J27" s="11"/>
      <c r="K27" s="11"/>
      <c r="L27" s="11"/>
      <c r="M27" s="20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</row>
    <row r="28" spans="1:250" ht="15" customHeight="1">
      <c r="A28" s="43" t="s">
        <v>11</v>
      </c>
      <c r="B28" s="43"/>
      <c r="C28" s="7">
        <v>170287</v>
      </c>
      <c r="D28" s="7">
        <f>+D29+D32+D33+D34</f>
        <v>185868</v>
      </c>
      <c r="E28" s="46"/>
      <c r="F28" s="7">
        <v>8697</v>
      </c>
      <c r="G28" s="7">
        <v>14679</v>
      </c>
      <c r="H28" s="7">
        <f aca="true" t="shared" si="4" ref="H28:H34">D28-C28</f>
        <v>15581</v>
      </c>
      <c r="I28" s="46"/>
      <c r="J28" s="9">
        <v>5.91991069422984</v>
      </c>
      <c r="K28" s="9">
        <v>9.433319623669734</v>
      </c>
      <c r="L28" s="9">
        <f aca="true" t="shared" si="5" ref="L28:L34">H28*100/C28</f>
        <v>9.149847022967109</v>
      </c>
      <c r="M28" s="19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</row>
    <row r="29" spans="1:250" ht="15" customHeight="1">
      <c r="A29" s="42" t="s">
        <v>6</v>
      </c>
      <c r="B29" s="42"/>
      <c r="C29" s="10">
        <v>18729</v>
      </c>
      <c r="D29" s="10">
        <v>20151</v>
      </c>
      <c r="E29" s="46"/>
      <c r="F29" s="10">
        <v>-576</v>
      </c>
      <c r="G29" s="10">
        <v>2397</v>
      </c>
      <c r="H29" s="10">
        <f t="shared" si="4"/>
        <v>1422</v>
      </c>
      <c r="I29" s="46"/>
      <c r="J29" s="11">
        <v>-3.4066713981547196</v>
      </c>
      <c r="K29" s="11">
        <v>14.67670830271859</v>
      </c>
      <c r="L29" s="11">
        <f t="shared" si="5"/>
        <v>7.592503604036521</v>
      </c>
      <c r="M29" s="20"/>
      <c r="N29" s="6"/>
      <c r="O29" s="7"/>
      <c r="P29" s="7"/>
      <c r="Q29" s="7"/>
      <c r="R29" s="6"/>
      <c r="S29" s="21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</row>
    <row r="30" spans="1:250" ht="15" customHeight="1">
      <c r="A30" s="3"/>
      <c r="B30" s="5" t="s">
        <v>16</v>
      </c>
      <c r="C30" s="2">
        <v>83.44</v>
      </c>
      <c r="D30" s="2">
        <v>82.67</v>
      </c>
      <c r="E30" s="46"/>
      <c r="F30" s="2">
        <v>2.7628526438522485</v>
      </c>
      <c r="G30" s="2">
        <v>33.78317791160313</v>
      </c>
      <c r="H30" s="2">
        <f t="shared" si="4"/>
        <v>-0.769999999999996</v>
      </c>
      <c r="I30" s="46"/>
      <c r="J30" s="11">
        <v>5.89170137776354</v>
      </c>
      <c r="K30" s="11">
        <v>68.03330638328772</v>
      </c>
      <c r="L30" s="11">
        <f t="shared" si="5"/>
        <v>-0.922818791946304</v>
      </c>
      <c r="M30" s="20"/>
      <c r="N30" s="6"/>
      <c r="O30" s="11"/>
      <c r="P30" s="11"/>
      <c r="Q30" s="11"/>
      <c r="R30" s="6"/>
      <c r="S30" s="21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</row>
    <row r="31" spans="1:250" ht="15" customHeight="1">
      <c r="A31" s="3"/>
      <c r="B31" s="5" t="s">
        <v>17</v>
      </c>
      <c r="C31" s="2">
        <v>4.4551230711730465</v>
      </c>
      <c r="D31" s="2">
        <f>+(D30/D29)*1000</f>
        <v>4.1025259292342815</v>
      </c>
      <c r="E31" s="46"/>
      <c r="F31" s="2">
        <v>0.2669835959085822</v>
      </c>
      <c r="G31" s="2">
        <v>1.4146612729611392</v>
      </c>
      <c r="H31" s="2">
        <f t="shared" si="4"/>
        <v>-0.352597141938765</v>
      </c>
      <c r="I31" s="46"/>
      <c r="J31" s="11">
        <v>9.626309508647195</v>
      </c>
      <c r="K31" s="11">
        <v>46.52784237555953</v>
      </c>
      <c r="L31" s="11">
        <f t="shared" si="5"/>
        <v>-7.914419788316313</v>
      </c>
      <c r="M31" s="20"/>
      <c r="N31" s="6"/>
      <c r="O31" s="11"/>
      <c r="P31" s="11"/>
      <c r="Q31" s="11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</row>
    <row r="32" spans="1:250" ht="15" customHeight="1">
      <c r="A32" s="42" t="s">
        <v>7</v>
      </c>
      <c r="B32" s="42"/>
      <c r="C32" s="10">
        <v>45467</v>
      </c>
      <c r="D32" s="10">
        <v>45857</v>
      </c>
      <c r="E32" s="46"/>
      <c r="F32" s="10">
        <v>3193</v>
      </c>
      <c r="G32" s="10">
        <v>-824</v>
      </c>
      <c r="H32" s="10">
        <f t="shared" si="4"/>
        <v>390</v>
      </c>
      <c r="I32" s="46"/>
      <c r="J32" s="11">
        <v>7.408696459232447</v>
      </c>
      <c r="K32" s="11">
        <v>-1.7800436369920718</v>
      </c>
      <c r="L32" s="11">
        <f t="shared" si="5"/>
        <v>0.8577649723975631</v>
      </c>
      <c r="M32" s="20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</row>
    <row r="33" spans="1:250" ht="15" customHeight="1">
      <c r="A33" s="42" t="s">
        <v>8</v>
      </c>
      <c r="B33" s="42"/>
      <c r="C33" s="10">
        <v>88280</v>
      </c>
      <c r="D33" s="10">
        <v>95302</v>
      </c>
      <c r="E33" s="46"/>
      <c r="F33" s="10">
        <v>3929</v>
      </c>
      <c r="G33" s="10">
        <v>7378</v>
      </c>
      <c r="H33" s="10">
        <f t="shared" si="4"/>
        <v>7022</v>
      </c>
      <c r="I33" s="46"/>
      <c r="J33" s="11">
        <v>5.104387252673015</v>
      </c>
      <c r="K33" s="11">
        <v>9.11967565696769</v>
      </c>
      <c r="L33" s="11">
        <f t="shared" si="5"/>
        <v>7.954236520163118</v>
      </c>
      <c r="M33" s="20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</row>
    <row r="34" spans="1:250" ht="15" customHeight="1">
      <c r="A34" s="42" t="s">
        <v>9</v>
      </c>
      <c r="B34" s="42"/>
      <c r="C34" s="10">
        <v>17811</v>
      </c>
      <c r="D34" s="10">
        <v>24558</v>
      </c>
      <c r="E34" s="46"/>
      <c r="F34" s="10">
        <v>2151</v>
      </c>
      <c r="G34" s="10">
        <v>5728</v>
      </c>
      <c r="H34" s="10">
        <f t="shared" si="4"/>
        <v>6747</v>
      </c>
      <c r="I34" s="46"/>
      <c r="J34" s="11">
        <v>21.65726943213854</v>
      </c>
      <c r="K34" s="11">
        <v>47.40544566746669</v>
      </c>
      <c r="L34" s="11">
        <f t="shared" si="5"/>
        <v>37.88108472292404</v>
      </c>
      <c r="M34" s="20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</row>
    <row r="35" spans="1:250" ht="15" customHeight="1">
      <c r="A35" s="46"/>
      <c r="B35" s="53"/>
      <c r="C35" s="10"/>
      <c r="D35" s="10"/>
      <c r="E35" s="46"/>
      <c r="F35" s="10"/>
      <c r="G35" s="10"/>
      <c r="H35" s="10"/>
      <c r="I35" s="46"/>
      <c r="J35" s="11"/>
      <c r="K35" s="11"/>
      <c r="L35" s="11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</row>
    <row r="36" spans="1:250" ht="15" customHeight="1">
      <c r="A36" s="43" t="s">
        <v>12</v>
      </c>
      <c r="B36" s="43"/>
      <c r="C36" s="7">
        <v>8789</v>
      </c>
      <c r="D36" s="7">
        <f>+D37+D40+D41+D42</f>
        <v>8350</v>
      </c>
      <c r="E36" s="46"/>
      <c r="F36" s="7">
        <v>229</v>
      </c>
      <c r="G36" s="7">
        <v>2057</v>
      </c>
      <c r="H36" s="7">
        <f aca="true" t="shared" si="6" ref="H36:H42">D36-C36</f>
        <v>-439</v>
      </c>
      <c r="I36" s="46"/>
      <c r="J36" s="9">
        <v>3.5214516377056744</v>
      </c>
      <c r="K36" s="9">
        <v>30.555555555555557</v>
      </c>
      <c r="L36" s="9">
        <f aca="true" t="shared" si="7" ref="L36:L42">H36*100/C36</f>
        <v>-4.9948799635908525</v>
      </c>
      <c r="M36" s="19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</row>
    <row r="37" spans="1:250" ht="15" customHeight="1">
      <c r="A37" s="42" t="s">
        <v>6</v>
      </c>
      <c r="B37" s="42"/>
      <c r="C37" s="10">
        <v>648</v>
      </c>
      <c r="D37" s="10">
        <v>713</v>
      </c>
      <c r="E37" s="46"/>
      <c r="F37" s="10">
        <v>59</v>
      </c>
      <c r="G37" s="10">
        <v>45</v>
      </c>
      <c r="H37" s="10">
        <f t="shared" si="6"/>
        <v>65</v>
      </c>
      <c r="I37" s="46"/>
      <c r="J37" s="11">
        <v>10.845588235294118</v>
      </c>
      <c r="K37" s="11">
        <v>7.462686567164179</v>
      </c>
      <c r="L37" s="11">
        <f t="shared" si="7"/>
        <v>10.030864197530864</v>
      </c>
      <c r="M37" s="20"/>
      <c r="N37" s="6"/>
      <c r="O37" s="7"/>
      <c r="P37" s="7"/>
      <c r="Q37" s="7"/>
      <c r="R37" s="6"/>
      <c r="S37" s="21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</row>
    <row r="38" spans="1:250" ht="15" customHeight="1">
      <c r="A38" s="3"/>
      <c r="B38" s="5" t="s">
        <v>16</v>
      </c>
      <c r="C38" s="2">
        <v>0.63</v>
      </c>
      <c r="D38" s="2">
        <v>0.32</v>
      </c>
      <c r="E38" s="46"/>
      <c r="F38" s="2">
        <v>-0.6400778911687283</v>
      </c>
      <c r="G38" s="2">
        <v>0.5134036517495463</v>
      </c>
      <c r="H38" s="2">
        <f t="shared" si="6"/>
        <v>-0.31</v>
      </c>
      <c r="I38" s="46"/>
      <c r="J38" s="11">
        <v>-84.5909451945989</v>
      </c>
      <c r="K38" s="11">
        <v>440.3256701030928</v>
      </c>
      <c r="L38" s="11">
        <f t="shared" si="7"/>
        <v>-49.20634920634921</v>
      </c>
      <c r="M38" s="22"/>
      <c r="N38" s="6"/>
      <c r="O38" s="11"/>
      <c r="P38" s="11"/>
      <c r="Q38" s="11"/>
      <c r="R38" s="6"/>
      <c r="S38" s="21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</row>
    <row r="39" spans="1:250" ht="15" customHeight="1">
      <c r="A39" s="3"/>
      <c r="B39" s="5" t="s">
        <v>17</v>
      </c>
      <c r="C39" s="2">
        <v>0.9722222222222222</v>
      </c>
      <c r="D39" s="2">
        <f>+(D38/D37)*1000</f>
        <v>0.4488078541374474</v>
      </c>
      <c r="E39" s="46"/>
      <c r="F39" s="2">
        <v>-1.1975848481901763</v>
      </c>
      <c r="G39" s="2">
        <v>0.7788617773624316</v>
      </c>
      <c r="H39" s="2">
        <f t="shared" si="6"/>
        <v>-0.5234143680847748</v>
      </c>
      <c r="I39" s="46"/>
      <c r="J39" s="11">
        <v>-86.09863049064975</v>
      </c>
      <c r="K39" s="11">
        <v>402.8030541237113</v>
      </c>
      <c r="L39" s="11">
        <f t="shared" si="7"/>
        <v>-53.83690643157684</v>
      </c>
      <c r="M39" s="22"/>
      <c r="N39" s="6"/>
      <c r="O39" s="11"/>
      <c r="P39" s="11"/>
      <c r="Q39" s="11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</row>
    <row r="40" spans="1:250" ht="15" customHeight="1">
      <c r="A40" s="42" t="s">
        <v>7</v>
      </c>
      <c r="B40" s="42"/>
      <c r="C40" s="10">
        <v>3657</v>
      </c>
      <c r="D40" s="10">
        <v>3871</v>
      </c>
      <c r="E40" s="46"/>
      <c r="F40" s="10">
        <v>3</v>
      </c>
      <c r="G40" s="10">
        <v>602</v>
      </c>
      <c r="H40" s="10">
        <f t="shared" si="6"/>
        <v>214</v>
      </c>
      <c r="I40" s="46"/>
      <c r="J40" s="11">
        <v>0.0982961992136304</v>
      </c>
      <c r="K40" s="11">
        <v>19.70540098199673</v>
      </c>
      <c r="L40" s="11">
        <f t="shared" si="7"/>
        <v>5.851791085589281</v>
      </c>
      <c r="M40" s="20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</row>
    <row r="41" spans="1:250" ht="15" customHeight="1">
      <c r="A41" s="42" t="s">
        <v>8</v>
      </c>
      <c r="B41" s="42"/>
      <c r="C41" s="10">
        <v>3762</v>
      </c>
      <c r="D41" s="10">
        <v>3145</v>
      </c>
      <c r="E41" s="46"/>
      <c r="F41" s="10">
        <v>202</v>
      </c>
      <c r="G41" s="10">
        <v>1200</v>
      </c>
      <c r="H41" s="10">
        <f t="shared" si="6"/>
        <v>-617</v>
      </c>
      <c r="I41" s="46"/>
      <c r="J41" s="11">
        <v>8.559322033898304</v>
      </c>
      <c r="K41" s="11">
        <v>46.8384074941452</v>
      </c>
      <c r="L41" s="11">
        <f t="shared" si="7"/>
        <v>-16.400850611376928</v>
      </c>
      <c r="M41" s="20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</row>
    <row r="42" spans="1:250" ht="15" customHeight="1">
      <c r="A42" s="42" t="s">
        <v>9</v>
      </c>
      <c r="B42" s="42"/>
      <c r="C42" s="10">
        <v>722</v>
      </c>
      <c r="D42" s="10">
        <v>621</v>
      </c>
      <c r="E42" s="46"/>
      <c r="F42" s="10">
        <v>-35</v>
      </c>
      <c r="G42" s="10">
        <v>210</v>
      </c>
      <c r="H42" s="10">
        <f t="shared" si="6"/>
        <v>-101</v>
      </c>
      <c r="I42" s="46"/>
      <c r="J42" s="11">
        <v>-6.39853747714808</v>
      </c>
      <c r="K42" s="11">
        <v>41.015625</v>
      </c>
      <c r="L42" s="11">
        <f t="shared" si="7"/>
        <v>-13.988919667590027</v>
      </c>
      <c r="M42" s="20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</row>
    <row r="43" spans="1:250" ht="15" customHeight="1">
      <c r="A43" s="46"/>
      <c r="B43" s="53"/>
      <c r="C43" s="10"/>
      <c r="D43" s="10"/>
      <c r="E43" s="46"/>
      <c r="F43" s="10"/>
      <c r="G43" s="10"/>
      <c r="H43" s="10"/>
      <c r="I43" s="46"/>
      <c r="J43" s="11"/>
      <c r="K43" s="11"/>
      <c r="L43" s="11"/>
      <c r="M43" s="20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</row>
    <row r="44" spans="1:250" ht="15" customHeight="1">
      <c r="A44" s="43" t="s">
        <v>13</v>
      </c>
      <c r="B44" s="43"/>
      <c r="C44" s="7">
        <v>39232</v>
      </c>
      <c r="D44" s="7">
        <f>+D45+D48+D49+D50</f>
        <v>40057</v>
      </c>
      <c r="E44" s="46"/>
      <c r="F44" s="7">
        <v>2411</v>
      </c>
      <c r="G44" s="7">
        <v>3209</v>
      </c>
      <c r="H44" s="7">
        <f aca="true" t="shared" si="8" ref="H44:H50">D44-C44</f>
        <v>825</v>
      </c>
      <c r="I44" s="46"/>
      <c r="J44" s="9">
        <v>7.173033440437939</v>
      </c>
      <c r="K44" s="9">
        <v>8.908197540460261</v>
      </c>
      <c r="L44" s="9">
        <f aca="true" t="shared" si="9" ref="L44:L50">H44*100/C44</f>
        <v>2.1028752039151715</v>
      </c>
      <c r="M44" s="19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</row>
    <row r="45" spans="1:250" ht="15" customHeight="1">
      <c r="A45" s="42" t="s">
        <v>6</v>
      </c>
      <c r="B45" s="42"/>
      <c r="C45" s="10">
        <v>1985</v>
      </c>
      <c r="D45" s="10">
        <v>3008</v>
      </c>
      <c r="E45" s="46"/>
      <c r="F45" s="10">
        <v>163</v>
      </c>
      <c r="G45" s="10">
        <v>-221</v>
      </c>
      <c r="H45" s="10">
        <f t="shared" si="8"/>
        <v>1023</v>
      </c>
      <c r="I45" s="46"/>
      <c r="J45" s="11">
        <v>7.97846304454234</v>
      </c>
      <c r="K45" s="11">
        <v>-10.018132366273798</v>
      </c>
      <c r="L45" s="11">
        <f t="shared" si="9"/>
        <v>51.53652392947103</v>
      </c>
      <c r="M45" s="20"/>
      <c r="N45" s="6"/>
      <c r="O45" s="7"/>
      <c r="P45" s="7"/>
      <c r="Q45" s="7"/>
      <c r="R45" s="6"/>
      <c r="S45" s="21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</row>
    <row r="46" spans="1:250" ht="15" customHeight="1">
      <c r="A46" s="3"/>
      <c r="B46" s="5" t="s">
        <v>16</v>
      </c>
      <c r="C46" s="2">
        <v>12.33</v>
      </c>
      <c r="D46" s="2">
        <v>23.69</v>
      </c>
      <c r="E46" s="46"/>
      <c r="F46" s="2">
        <v>3.2460663757768096</v>
      </c>
      <c r="G46" s="2">
        <v>-5.351175098866493</v>
      </c>
      <c r="H46" s="2">
        <f t="shared" si="8"/>
        <v>11.360000000000001</v>
      </c>
      <c r="I46" s="46"/>
      <c r="J46" s="11">
        <v>22.487301190773593</v>
      </c>
      <c r="K46" s="11">
        <v>-30.26481593527993</v>
      </c>
      <c r="L46" s="11">
        <f t="shared" si="9"/>
        <v>92.1330089213301</v>
      </c>
      <c r="M46" s="22"/>
      <c r="N46" s="6"/>
      <c r="O46" s="11"/>
      <c r="P46" s="11"/>
      <c r="Q46" s="11"/>
      <c r="R46" s="6"/>
      <c r="S46" s="21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</row>
    <row r="47" spans="1:250" ht="15" customHeight="1">
      <c r="A47" s="3"/>
      <c r="B47" s="5" t="s">
        <v>17</v>
      </c>
      <c r="C47" s="2">
        <v>6.211586901763224</v>
      </c>
      <c r="D47" s="2">
        <f>+(D46/D45)*1000</f>
        <v>7.875664893617022</v>
      </c>
      <c r="E47" s="46"/>
      <c r="F47" s="2">
        <v>0.9493955398302765</v>
      </c>
      <c r="G47" s="2">
        <v>-1.8034516743321953</v>
      </c>
      <c r="H47" s="2">
        <f t="shared" si="8"/>
        <v>1.664077991853798</v>
      </c>
      <c r="I47" s="46"/>
      <c r="J47" s="11">
        <v>13.436788908771726</v>
      </c>
      <c r="K47" s="11">
        <v>-22.500848339157454</v>
      </c>
      <c r="L47" s="11">
        <f t="shared" si="9"/>
        <v>26.789901166502755</v>
      </c>
      <c r="M47" s="22"/>
      <c r="N47" s="6"/>
      <c r="O47" s="11"/>
      <c r="P47" s="11"/>
      <c r="Q47" s="11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</row>
    <row r="48" spans="1:250" ht="15" customHeight="1">
      <c r="A48" s="42" t="s">
        <v>7</v>
      </c>
      <c r="B48" s="42"/>
      <c r="C48" s="10">
        <v>16719</v>
      </c>
      <c r="D48" s="10">
        <v>15039</v>
      </c>
      <c r="E48" s="46"/>
      <c r="F48" s="10">
        <v>-409</v>
      </c>
      <c r="G48" s="10">
        <v>1251</v>
      </c>
      <c r="H48" s="10">
        <f t="shared" si="8"/>
        <v>-1680</v>
      </c>
      <c r="I48" s="46"/>
      <c r="J48" s="11">
        <v>-2.576053410593941</v>
      </c>
      <c r="K48" s="11">
        <v>8.08766485647789</v>
      </c>
      <c r="L48" s="11">
        <f t="shared" si="9"/>
        <v>-10.048447873676656</v>
      </c>
      <c r="M48" s="20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</row>
    <row r="49" spans="1:250" ht="15" customHeight="1">
      <c r="A49" s="42" t="s">
        <v>8</v>
      </c>
      <c r="B49" s="42"/>
      <c r="C49" s="10">
        <v>16194</v>
      </c>
      <c r="D49" s="10">
        <v>16488</v>
      </c>
      <c r="E49" s="46"/>
      <c r="F49" s="10">
        <v>2676</v>
      </c>
      <c r="G49" s="10">
        <v>86</v>
      </c>
      <c r="H49" s="10">
        <f t="shared" si="8"/>
        <v>294</v>
      </c>
      <c r="I49" s="46"/>
      <c r="J49" s="11">
        <v>19.922572960095295</v>
      </c>
      <c r="K49" s="11">
        <v>0.5338962006456419</v>
      </c>
      <c r="L49" s="11">
        <f t="shared" si="9"/>
        <v>1.8154872174879586</v>
      </c>
      <c r="M49" s="20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</row>
    <row r="50" spans="1:250" ht="15" customHeight="1">
      <c r="A50" s="42" t="s">
        <v>9</v>
      </c>
      <c r="B50" s="42"/>
      <c r="C50" s="10">
        <v>4334</v>
      </c>
      <c r="D50" s="10">
        <v>5522</v>
      </c>
      <c r="E50" s="46"/>
      <c r="F50" s="10">
        <v>-19</v>
      </c>
      <c r="G50" s="10">
        <v>2093</v>
      </c>
      <c r="H50" s="10">
        <f t="shared" si="8"/>
        <v>1188</v>
      </c>
      <c r="I50" s="46"/>
      <c r="J50" s="11">
        <v>-0.8407079646017699</v>
      </c>
      <c r="K50" s="11">
        <v>93.39580544399821</v>
      </c>
      <c r="L50" s="11">
        <f t="shared" si="9"/>
        <v>27.411167512690355</v>
      </c>
      <c r="M50" s="20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</row>
    <row r="51" spans="1:250" ht="15" customHeight="1">
      <c r="A51" s="46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20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</row>
    <row r="52" spans="1:250" ht="15" customHeight="1">
      <c r="A52" s="42" t="s">
        <v>14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20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</row>
    <row r="53" spans="1:250" ht="15" customHeight="1">
      <c r="A53" s="42" t="s">
        <v>15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20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</row>
    <row r="54" spans="1:250" ht="15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0"/>
      <c r="N54" s="40"/>
      <c r="O54" s="40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</row>
    <row r="55" spans="2:250" ht="11.25">
      <c r="B55" s="23"/>
      <c r="C55" s="20"/>
      <c r="D55" s="20"/>
      <c r="E55" s="6"/>
      <c r="F55" s="20"/>
      <c r="G55" s="20"/>
      <c r="H55" s="20"/>
      <c r="I55" s="6"/>
      <c r="J55" s="24"/>
      <c r="K55" s="24"/>
      <c r="L55" s="24"/>
      <c r="M55" s="20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</row>
    <row r="56" spans="2:250" ht="11.25">
      <c r="B56" s="23"/>
      <c r="C56" s="20"/>
      <c r="D56" s="20"/>
      <c r="E56" s="6"/>
      <c r="F56" s="20"/>
      <c r="G56" s="20"/>
      <c r="H56" s="20"/>
      <c r="I56" s="6"/>
      <c r="J56" s="24"/>
      <c r="K56" s="24"/>
      <c r="L56" s="24"/>
      <c r="M56" s="20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</row>
    <row r="57" spans="2:250" ht="11.25">
      <c r="B57" s="23"/>
      <c r="C57" s="20"/>
      <c r="D57" s="20"/>
      <c r="E57" s="6"/>
      <c r="F57" s="20"/>
      <c r="G57" s="20"/>
      <c r="H57" s="20"/>
      <c r="I57" s="6"/>
      <c r="J57" s="24"/>
      <c r="K57" s="24"/>
      <c r="L57" s="24"/>
      <c r="M57" s="20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</row>
    <row r="58" spans="2:250" ht="11.25">
      <c r="B58" s="23"/>
      <c r="C58" s="20"/>
      <c r="D58" s="20"/>
      <c r="E58" s="6"/>
      <c r="F58" s="20"/>
      <c r="G58" s="20"/>
      <c r="H58" s="20"/>
      <c r="I58" s="6"/>
      <c r="J58" s="20"/>
      <c r="K58" s="20"/>
      <c r="L58" s="20"/>
      <c r="M58" s="20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</row>
    <row r="59" spans="2:250" ht="11.25">
      <c r="B59" s="25"/>
      <c r="C59" s="19"/>
      <c r="D59" s="19"/>
      <c r="E59" s="18"/>
      <c r="F59" s="19"/>
      <c r="G59" s="19"/>
      <c r="H59" s="19"/>
      <c r="I59" s="18"/>
      <c r="J59" s="19"/>
      <c r="K59" s="19"/>
      <c r="L59" s="19"/>
      <c r="M59" s="20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</row>
    <row r="60" spans="2:250" ht="11.25">
      <c r="B60" s="23"/>
      <c r="C60" s="20"/>
      <c r="D60" s="20"/>
      <c r="E60" s="6"/>
      <c r="F60" s="20"/>
      <c r="G60" s="20"/>
      <c r="H60" s="20"/>
      <c r="I60" s="6"/>
      <c r="J60" s="20"/>
      <c r="K60" s="20"/>
      <c r="L60" s="20"/>
      <c r="M60" s="20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</row>
    <row r="61" spans="2:250" ht="11.25">
      <c r="B61" s="23"/>
      <c r="C61" s="20"/>
      <c r="D61" s="20"/>
      <c r="E61" s="6"/>
      <c r="F61" s="20"/>
      <c r="G61" s="20"/>
      <c r="H61" s="20"/>
      <c r="I61" s="6"/>
      <c r="J61" s="20"/>
      <c r="K61" s="20"/>
      <c r="L61" s="20"/>
      <c r="M61" s="20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</row>
    <row r="62" spans="2:250" ht="11.25">
      <c r="B62" s="23"/>
      <c r="C62" s="26"/>
      <c r="D62" s="26"/>
      <c r="E62" s="6"/>
      <c r="F62" s="26"/>
      <c r="G62" s="26"/>
      <c r="H62" s="26"/>
      <c r="I62" s="6"/>
      <c r="J62" s="26"/>
      <c r="K62" s="26"/>
      <c r="L62" s="26"/>
      <c r="M62" s="26"/>
      <c r="N62" s="6"/>
      <c r="O62" s="6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</row>
    <row r="63" spans="2:250" ht="11.25">
      <c r="B63" s="28"/>
      <c r="C63" s="26"/>
      <c r="D63" s="26"/>
      <c r="E63" s="6"/>
      <c r="F63" s="26"/>
      <c r="G63" s="26"/>
      <c r="H63" s="26"/>
      <c r="I63" s="6"/>
      <c r="J63" s="26"/>
      <c r="K63" s="26"/>
      <c r="L63" s="26"/>
      <c r="M63" s="26"/>
      <c r="N63" s="6"/>
      <c r="O63" s="6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</row>
    <row r="64" spans="2:15" ht="12">
      <c r="B64" s="29"/>
      <c r="C64" s="30"/>
      <c r="D64" s="30"/>
      <c r="E64" s="31"/>
      <c r="F64" s="30"/>
      <c r="G64" s="30"/>
      <c r="H64" s="30"/>
      <c r="I64" s="31"/>
      <c r="J64" s="30"/>
      <c r="K64" s="30"/>
      <c r="L64" s="30"/>
      <c r="M64" s="32"/>
      <c r="N64" s="33"/>
      <c r="O64" s="33"/>
    </row>
    <row r="65" spans="2:15" ht="12.75">
      <c r="B65" s="34"/>
      <c r="C65" s="32"/>
      <c r="D65" s="32"/>
      <c r="E65" s="33"/>
      <c r="F65" s="32"/>
      <c r="G65" s="32"/>
      <c r="H65" s="32"/>
      <c r="I65" s="33"/>
      <c r="J65" s="32"/>
      <c r="K65" s="32"/>
      <c r="L65" s="32"/>
      <c r="M65" s="32"/>
      <c r="N65" s="33"/>
      <c r="O65" s="33"/>
    </row>
    <row r="66" spans="2:13" ht="12.75">
      <c r="B66" s="34"/>
      <c r="C66" s="35"/>
      <c r="D66" s="35"/>
      <c r="E66" s="36"/>
      <c r="F66" s="35"/>
      <c r="G66" s="35"/>
      <c r="H66" s="35"/>
      <c r="I66" s="36"/>
      <c r="J66" s="35"/>
      <c r="K66" s="35"/>
      <c r="L66" s="35"/>
      <c r="M66" s="35"/>
    </row>
    <row r="67" spans="2:13" ht="12.75">
      <c r="B67" s="34"/>
      <c r="C67" s="35"/>
      <c r="D67" s="35"/>
      <c r="E67" s="36"/>
      <c r="F67" s="35"/>
      <c r="G67" s="35"/>
      <c r="H67" s="35"/>
      <c r="I67" s="36"/>
      <c r="J67" s="35"/>
      <c r="K67" s="35"/>
      <c r="L67" s="35"/>
      <c r="M67" s="35"/>
    </row>
    <row r="68" spans="2:13" ht="12.75">
      <c r="B68" s="29"/>
      <c r="C68" s="37"/>
      <c r="D68" s="37"/>
      <c r="E68" s="38"/>
      <c r="F68" s="37"/>
      <c r="G68" s="37"/>
      <c r="H68" s="37"/>
      <c r="I68" s="38"/>
      <c r="J68" s="37"/>
      <c r="K68" s="37"/>
      <c r="L68" s="37"/>
      <c r="M68" s="35"/>
    </row>
    <row r="69" spans="2:13" ht="12.75">
      <c r="B69" s="34"/>
      <c r="C69" s="35"/>
      <c r="D69" s="35"/>
      <c r="E69" s="36"/>
      <c r="F69" s="35"/>
      <c r="G69" s="35"/>
      <c r="H69" s="35"/>
      <c r="I69" s="36"/>
      <c r="J69" s="35"/>
      <c r="K69" s="35"/>
      <c r="L69" s="35"/>
      <c r="M69" s="35"/>
    </row>
    <row r="70" spans="2:13" ht="12.75">
      <c r="B70" s="34"/>
      <c r="C70" s="35"/>
      <c r="D70" s="35"/>
      <c r="E70" s="36"/>
      <c r="F70" s="35"/>
      <c r="G70" s="35"/>
      <c r="H70" s="35"/>
      <c r="I70" s="36"/>
      <c r="J70" s="35"/>
      <c r="K70" s="35"/>
      <c r="L70" s="35"/>
      <c r="M70" s="35"/>
    </row>
    <row r="71" spans="2:13" ht="12.75">
      <c r="B71" s="34"/>
      <c r="C71" s="35"/>
      <c r="D71" s="35"/>
      <c r="E71" s="36"/>
      <c r="F71" s="35"/>
      <c r="G71" s="35"/>
      <c r="H71" s="35"/>
      <c r="I71" s="36"/>
      <c r="J71" s="35"/>
      <c r="K71" s="35"/>
      <c r="L71" s="35"/>
      <c r="M71" s="35"/>
    </row>
    <row r="72" spans="2:13" ht="12.75">
      <c r="B72" s="34"/>
      <c r="C72" s="35"/>
      <c r="D72" s="35"/>
      <c r="E72" s="36"/>
      <c r="F72" s="35"/>
      <c r="G72" s="35"/>
      <c r="H72" s="35"/>
      <c r="I72" s="36"/>
      <c r="J72" s="35"/>
      <c r="K72" s="35"/>
      <c r="L72" s="35"/>
      <c r="M72" s="35"/>
    </row>
    <row r="73" spans="2:13" ht="12.75">
      <c r="B73" s="34"/>
      <c r="C73" s="35"/>
      <c r="D73" s="35"/>
      <c r="E73" s="36"/>
      <c r="F73" s="35"/>
      <c r="G73" s="35"/>
      <c r="H73" s="35"/>
      <c r="I73" s="36"/>
      <c r="J73" s="35"/>
      <c r="K73" s="35"/>
      <c r="L73" s="35"/>
      <c r="M73" s="35"/>
    </row>
    <row r="74" spans="2:13" ht="12.75">
      <c r="B74" s="29"/>
      <c r="C74" s="37"/>
      <c r="D74" s="37"/>
      <c r="E74" s="38"/>
      <c r="F74" s="37"/>
      <c r="G74" s="37"/>
      <c r="H74" s="37"/>
      <c r="I74" s="38"/>
      <c r="J74" s="37"/>
      <c r="K74" s="37"/>
      <c r="L74" s="37"/>
      <c r="M74" s="35"/>
    </row>
    <row r="75" spans="2:13" ht="12.75">
      <c r="B75" s="34"/>
      <c r="C75" s="35"/>
      <c r="D75" s="35"/>
      <c r="E75" s="36"/>
      <c r="F75" s="35"/>
      <c r="G75" s="35"/>
      <c r="H75" s="35"/>
      <c r="I75" s="36"/>
      <c r="J75" s="35"/>
      <c r="K75" s="35"/>
      <c r="L75" s="35"/>
      <c r="M75" s="35"/>
    </row>
    <row r="76" spans="2:13" ht="12.75">
      <c r="B76" s="34"/>
      <c r="C76" s="35"/>
      <c r="D76" s="35"/>
      <c r="E76" s="36"/>
      <c r="F76" s="35"/>
      <c r="G76" s="35"/>
      <c r="H76" s="35"/>
      <c r="I76" s="36"/>
      <c r="J76" s="35"/>
      <c r="K76" s="35"/>
      <c r="L76" s="35"/>
      <c r="M76" s="35"/>
    </row>
    <row r="77" spans="2:13" ht="12.75">
      <c r="B77" s="29"/>
      <c r="C77" s="37"/>
      <c r="D77" s="37"/>
      <c r="E77" s="38"/>
      <c r="F77" s="37"/>
      <c r="G77" s="37"/>
      <c r="H77" s="37"/>
      <c r="I77" s="38"/>
      <c r="J77" s="37"/>
      <c r="K77" s="37"/>
      <c r="L77" s="37"/>
      <c r="M77" s="35"/>
    </row>
    <row r="78" spans="2:13" ht="12.75">
      <c r="B78" s="34"/>
      <c r="C78" s="35"/>
      <c r="D78" s="35"/>
      <c r="E78" s="36"/>
      <c r="F78" s="35"/>
      <c r="G78" s="35"/>
      <c r="H78" s="35"/>
      <c r="I78" s="36"/>
      <c r="J78" s="35"/>
      <c r="K78" s="35"/>
      <c r="L78" s="35"/>
      <c r="M78" s="35"/>
    </row>
    <row r="79" spans="2:13" ht="12.75">
      <c r="B79" s="34"/>
      <c r="C79" s="35"/>
      <c r="D79" s="35"/>
      <c r="E79" s="36"/>
      <c r="F79" s="35"/>
      <c r="G79" s="35"/>
      <c r="H79" s="35"/>
      <c r="I79" s="36"/>
      <c r="J79" s="35"/>
      <c r="K79" s="35"/>
      <c r="L79" s="35"/>
      <c r="M79" s="35"/>
    </row>
    <row r="80" spans="2:13" ht="12.75">
      <c r="B80" s="29"/>
      <c r="C80" s="37"/>
      <c r="D80" s="37"/>
      <c r="E80" s="38"/>
      <c r="F80" s="37"/>
      <c r="G80" s="37"/>
      <c r="H80" s="37"/>
      <c r="I80" s="38"/>
      <c r="J80" s="37"/>
      <c r="K80" s="37"/>
      <c r="L80" s="37"/>
      <c r="M80" s="35"/>
    </row>
    <row r="81" spans="2:13" ht="12.75">
      <c r="B81" s="34"/>
      <c r="C81" s="35"/>
      <c r="D81" s="35"/>
      <c r="E81" s="36"/>
      <c r="F81" s="35"/>
      <c r="G81" s="35"/>
      <c r="H81" s="35"/>
      <c r="I81" s="36"/>
      <c r="J81" s="35"/>
      <c r="K81" s="35"/>
      <c r="L81" s="35"/>
      <c r="M81" s="35"/>
    </row>
    <row r="82" spans="2:12" ht="11.25">
      <c r="B82" s="23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2:12" ht="11.25">
      <c r="B83" s="23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2:12" ht="11.25">
      <c r="B84" s="23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2:12" ht="11.25">
      <c r="B85" s="23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2:12" ht="11.25">
      <c r="B86" s="23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2:12" ht="11.25">
      <c r="B87" s="23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2:12" ht="11.25">
      <c r="B88" s="23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2:12" ht="11.25">
      <c r="B89" s="23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2:12" ht="11.25">
      <c r="B90" s="23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2:12" ht="11.25">
      <c r="B91" s="23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2:12" ht="11.25">
      <c r="B92" s="23"/>
      <c r="C92" s="6"/>
      <c r="D92" s="6"/>
      <c r="E92" s="6"/>
      <c r="F92" s="6"/>
      <c r="G92" s="6"/>
      <c r="H92" s="6"/>
      <c r="I92" s="6"/>
      <c r="J92" s="6"/>
      <c r="K92" s="6"/>
      <c r="L92" s="6"/>
    </row>
  </sheetData>
  <mergeCells count="44">
    <mergeCell ref="A24:B24"/>
    <mergeCell ref="A19:B19"/>
    <mergeCell ref="A11:B11"/>
    <mergeCell ref="A51:L51"/>
    <mergeCell ref="A43:B43"/>
    <mergeCell ref="A35:B35"/>
    <mergeCell ref="A27:B27"/>
    <mergeCell ref="A45:B45"/>
    <mergeCell ref="A18:B18"/>
    <mergeCell ref="A17:B17"/>
    <mergeCell ref="A16:B16"/>
    <mergeCell ref="A7:B10"/>
    <mergeCell ref="F9:H9"/>
    <mergeCell ref="C7:D9"/>
    <mergeCell ref="A44:B44"/>
    <mergeCell ref="A36:B36"/>
    <mergeCell ref="E7:E50"/>
    <mergeCell ref="F7:L7"/>
    <mergeCell ref="I8:I50"/>
    <mergeCell ref="F8:H8"/>
    <mergeCell ref="J8:L8"/>
    <mergeCell ref="J9:L9"/>
    <mergeCell ref="A12:B12"/>
    <mergeCell ref="A13:B13"/>
    <mergeCell ref="A1:C1"/>
    <mergeCell ref="A48:B48"/>
    <mergeCell ref="A37:B37"/>
    <mergeCell ref="A40:B40"/>
    <mergeCell ref="A41:B41"/>
    <mergeCell ref="A25:B25"/>
    <mergeCell ref="A26:B26"/>
    <mergeCell ref="A28:B28"/>
    <mergeCell ref="A29:B29"/>
    <mergeCell ref="A42:B42"/>
    <mergeCell ref="A54:L54"/>
    <mergeCell ref="A33:B33"/>
    <mergeCell ref="A20:B20"/>
    <mergeCell ref="A21:B21"/>
    <mergeCell ref="A53:L53"/>
    <mergeCell ref="A49:B49"/>
    <mergeCell ref="A52:L52"/>
    <mergeCell ref="A32:B32"/>
    <mergeCell ref="A34:B34"/>
    <mergeCell ref="A50:B50"/>
  </mergeCells>
  <printOptions/>
  <pageMargins left="0.63" right="0.63" top="0.433" bottom="0.283" header="0.511811024" footer="0.511811024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MTAS</cp:lastModifiedBy>
  <cp:lastPrinted>2003-05-20T09:36:42Z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