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25" windowHeight="5520" activeTab="0"/>
  </bookViews>
  <sheets>
    <sheet name=" " sheetId="1" r:id="rId1"/>
  </sheets>
  <definedNames>
    <definedName name="_xlnm.Print_Area" localSheetId="0">' '!$A$1:$I$40</definedName>
    <definedName name="HTML1_1" localSheetId="0" hidden="1">"[PTE18.WK4]A!$A$1:$K$35"</definedName>
    <definedName name="HTML1_10" localSheetId="0" hidden="1">""</definedName>
    <definedName name="HTML1_11" localSheetId="0" hidden="1">1</definedName>
    <definedName name="HTML1_12" localSheetId="0" hidden="1">"N:\DOCUMENT\Anuario\html\PTE18.htm"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"'[PTE-18.XLS]PTE-18'!$A$1:$I$32"</definedName>
    <definedName name="HTML2_10" hidden="1">""</definedName>
    <definedName name="HTML2_11" hidden="1">1</definedName>
    <definedName name="HTML2_12" hidden="1">"L:\ANU96HTM\pte18.htm"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PAISES">' '!$A$12:$C$100</definedName>
  </definedNames>
  <calcPr fullCalcOnLoad="1"/>
</workbook>
</file>

<file path=xl/sharedStrings.xml><?xml version="1.0" encoding="utf-8"?>
<sst xmlns="http://schemas.openxmlformats.org/spreadsheetml/2006/main" count="39" uniqueCount="21">
  <si>
    <t>PERMISOS DE TRABAJO A EXTRANJEROS</t>
  </si>
  <si>
    <t>Trabajadores extranjeros con permiso de</t>
  </si>
  <si>
    <t>trabajo en vigor a 31 de diciembre, según</t>
  </si>
  <si>
    <t>dependencia laboral, por sexo y edad.</t>
  </si>
  <si>
    <t>TOTAL</t>
  </si>
  <si>
    <t>CUENTA AJENA</t>
  </si>
  <si>
    <t>CUENTA PROPIA</t>
  </si>
  <si>
    <t>AMBOS SEXOS</t>
  </si>
  <si>
    <t>Total</t>
  </si>
  <si>
    <t xml:space="preserve">De 16 a 19 años </t>
  </si>
  <si>
    <t xml:space="preserve">De 20 a 24 años </t>
  </si>
  <si>
    <t xml:space="preserve">De 25 a 34 años </t>
  </si>
  <si>
    <t xml:space="preserve">De 35 a 44 años </t>
  </si>
  <si>
    <t xml:space="preserve">De 45 a 54 años </t>
  </si>
  <si>
    <t xml:space="preserve">De 55 y más años </t>
  </si>
  <si>
    <t>VARONES</t>
  </si>
  <si>
    <t>MUJERES</t>
  </si>
  <si>
    <t>PTE-20.</t>
  </si>
  <si>
    <t xml:space="preserve"> </t>
  </si>
  <si>
    <t>1999</t>
  </si>
  <si>
    <t xml:space="preserve">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</si>
</sst>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2"/>
      <name val="Courier"/>
      <family val="0"/>
    </font>
    <font>
      <sz val="6"/>
      <name val="Times New Roman"/>
      <family val="0"/>
    </font>
    <font>
      <b/>
      <sz val="8"/>
      <color indexed="12"/>
      <name val="Arial"/>
      <family val="0"/>
    </font>
    <font>
      <b/>
      <sz val="6"/>
      <name val="Times New Roman"/>
      <family val="0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4" fontId="5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horizontal="left" vertical="center"/>
      <protection/>
    </xf>
    <xf numFmtId="174" fontId="1" fillId="0" borderId="0" xfId="0" applyNumberFormat="1" applyFont="1" applyAlignment="1" applyProtection="1">
      <alignment horizontal="left" vertical="center"/>
      <protection/>
    </xf>
    <xf numFmtId="174" fontId="0" fillId="0" borderId="0" xfId="0" applyNumberFormat="1" applyFont="1" applyAlignment="1" applyProtection="1">
      <alignment vertical="center"/>
      <protection locked="0"/>
    </xf>
    <xf numFmtId="174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vertical="center"/>
    </xf>
    <xf numFmtId="174" fontId="1" fillId="0" borderId="2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58"/>
  <sheetViews>
    <sheetView showGridLines="0" tabSelected="1" defaultGridColor="0" zoomScale="87" zoomScaleNormal="87" colorId="22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83203125" defaultRowHeight="11.25"/>
  <cols>
    <col min="1" max="1" width="26.33203125" style="23" customWidth="1"/>
    <col min="2" max="3" width="13.83203125" style="0" customWidth="1"/>
    <col min="4" max="4" width="1.83203125" style="0" customWidth="1"/>
    <col min="5" max="6" width="13.83203125" style="0" customWidth="1"/>
    <col min="7" max="7" width="1.83203125" style="0" customWidth="1"/>
    <col min="8" max="9" width="13.83203125" style="0" customWidth="1"/>
  </cols>
  <sheetData>
    <row r="1" spans="1:9" ht="12" customHeight="1">
      <c r="A1" s="26" t="s">
        <v>0</v>
      </c>
      <c r="B1" s="27"/>
      <c r="C1" s="27"/>
      <c r="D1" s="28"/>
      <c r="E1" s="28"/>
      <c r="F1" s="28" t="s">
        <v>17</v>
      </c>
      <c r="G1" s="29"/>
      <c r="H1" s="27"/>
      <c r="I1" s="27"/>
    </row>
    <row r="2" spans="1:9" ht="12" customHeight="1">
      <c r="A2" s="30"/>
      <c r="B2" s="28"/>
      <c r="C2" s="28"/>
      <c r="D2" s="28"/>
      <c r="E2" s="28"/>
      <c r="F2" s="28" t="s">
        <v>1</v>
      </c>
      <c r="G2" s="31"/>
      <c r="H2" s="28"/>
      <c r="I2" s="28"/>
    </row>
    <row r="3" spans="1:9" ht="12" customHeight="1">
      <c r="A3" s="30"/>
      <c r="B3" s="28"/>
      <c r="C3" s="28"/>
      <c r="D3" s="28"/>
      <c r="E3" s="28"/>
      <c r="F3" s="28" t="s">
        <v>2</v>
      </c>
      <c r="G3" s="31"/>
      <c r="H3" s="28"/>
      <c r="I3" s="28"/>
    </row>
    <row r="4" spans="1:9" ht="12" customHeight="1">
      <c r="A4" s="30"/>
      <c r="B4" s="28"/>
      <c r="C4" s="28"/>
      <c r="D4" s="28"/>
      <c r="E4" s="28"/>
      <c r="F4" s="28" t="s">
        <v>3</v>
      </c>
      <c r="G4" s="31"/>
      <c r="H4" s="28"/>
      <c r="I4" s="28"/>
    </row>
    <row r="5" spans="1:9" ht="12" customHeight="1">
      <c r="A5" s="30"/>
      <c r="B5" s="28"/>
      <c r="C5" s="28"/>
      <c r="D5" s="28"/>
      <c r="E5" s="28"/>
      <c r="F5" s="28"/>
      <c r="G5" s="28"/>
      <c r="H5" s="28"/>
      <c r="I5" s="28"/>
    </row>
    <row r="6" spans="1:9" ht="12" customHeight="1" thickBot="1">
      <c r="A6" s="30"/>
      <c r="B6" s="28"/>
      <c r="C6" s="28"/>
      <c r="D6" s="28"/>
      <c r="E6" s="28"/>
      <c r="F6" s="28"/>
      <c r="G6" s="28"/>
      <c r="H6" s="28"/>
      <c r="I6" s="28"/>
    </row>
    <row r="7" spans="1:17" ht="24.75" customHeight="1" thickBot="1">
      <c r="A7" s="50"/>
      <c r="B7" s="47" t="s">
        <v>4</v>
      </c>
      <c r="C7" s="48"/>
      <c r="D7" s="51"/>
      <c r="E7" s="49" t="s">
        <v>5</v>
      </c>
      <c r="F7" s="49"/>
      <c r="G7" s="51"/>
      <c r="H7" s="49" t="s">
        <v>6</v>
      </c>
      <c r="I7" s="49"/>
      <c r="J7" s="4"/>
      <c r="K7" s="1"/>
      <c r="L7" s="1"/>
      <c r="M7" s="1"/>
      <c r="N7" s="1"/>
      <c r="O7" s="1"/>
      <c r="P7" s="1"/>
      <c r="Q7" s="1"/>
    </row>
    <row r="8" spans="1:17" ht="15.75" customHeight="1">
      <c r="A8" s="50"/>
      <c r="B8" s="32" t="s">
        <v>19</v>
      </c>
      <c r="C8" s="32" t="s">
        <v>20</v>
      </c>
      <c r="D8" s="46"/>
      <c r="E8" s="32" t="s">
        <v>19</v>
      </c>
      <c r="F8" s="32" t="s">
        <v>20</v>
      </c>
      <c r="G8" s="46"/>
      <c r="H8" s="32" t="s">
        <v>19</v>
      </c>
      <c r="I8" s="32" t="s">
        <v>20</v>
      </c>
      <c r="J8" s="4"/>
      <c r="K8" s="1"/>
      <c r="L8" s="1"/>
      <c r="M8" s="1"/>
      <c r="N8" s="1"/>
      <c r="O8" s="1"/>
      <c r="P8" s="1"/>
      <c r="Q8" s="1"/>
    </row>
    <row r="9" spans="1:17" ht="12" customHeight="1">
      <c r="A9" s="30"/>
      <c r="B9" s="45"/>
      <c r="C9" s="45"/>
      <c r="D9" s="44"/>
      <c r="E9" s="45"/>
      <c r="F9" s="45"/>
      <c r="G9" s="44"/>
      <c r="H9" s="45"/>
      <c r="I9" s="45"/>
      <c r="J9" s="4"/>
      <c r="K9" s="1"/>
      <c r="L9" s="1"/>
      <c r="M9" s="1"/>
      <c r="N9" s="1"/>
      <c r="O9" s="1"/>
      <c r="P9" s="1"/>
      <c r="Q9" s="1"/>
    </row>
    <row r="10" spans="1:17" ht="12" customHeight="1">
      <c r="A10" s="30" t="s">
        <v>7</v>
      </c>
      <c r="B10" s="46"/>
      <c r="C10" s="46"/>
      <c r="D10" s="44"/>
      <c r="E10" s="46"/>
      <c r="F10" s="46"/>
      <c r="G10" s="44"/>
      <c r="H10" s="46"/>
      <c r="I10" s="46"/>
      <c r="J10" s="4"/>
      <c r="K10" s="1"/>
      <c r="L10" s="1"/>
      <c r="M10" s="1"/>
      <c r="N10" s="1"/>
      <c r="O10" s="1"/>
      <c r="P10" s="1"/>
      <c r="Q10" s="1"/>
    </row>
    <row r="11" spans="1:17" ht="12" customHeight="1">
      <c r="A11" s="30"/>
      <c r="B11" s="46"/>
      <c r="C11" s="46"/>
      <c r="D11" s="44"/>
      <c r="E11" s="46"/>
      <c r="F11" s="46"/>
      <c r="G11" s="44"/>
      <c r="H11" s="46"/>
      <c r="I11" s="46"/>
      <c r="J11" s="1"/>
      <c r="K11" s="1"/>
      <c r="L11" s="1"/>
      <c r="M11" s="1"/>
      <c r="N11" s="1"/>
      <c r="O11" s="1"/>
      <c r="P11" s="1"/>
      <c r="Q11" s="1"/>
    </row>
    <row r="12" spans="1:17" ht="12" customHeight="1">
      <c r="A12" s="33" t="s">
        <v>8</v>
      </c>
      <c r="B12" s="34">
        <f>SUM(B13:B18)</f>
        <v>199753</v>
      </c>
      <c r="C12" s="34">
        <f>SUM(C13:C18)</f>
        <v>273895</v>
      </c>
      <c r="D12" s="44"/>
      <c r="E12" s="34">
        <f>SUM(E13:E18)</f>
        <v>181368</v>
      </c>
      <c r="F12" s="34">
        <f>SUM(F13:F18)</f>
        <v>254473</v>
      </c>
      <c r="G12" s="44"/>
      <c r="H12" s="34">
        <f>SUM(H13:H18)</f>
        <v>18385</v>
      </c>
      <c r="I12" s="34">
        <f>SUM(I13:I18)</f>
        <v>19422</v>
      </c>
      <c r="J12" s="4"/>
      <c r="K12" s="1"/>
      <c r="L12" s="1"/>
      <c r="M12" s="1"/>
      <c r="N12" s="1"/>
      <c r="O12" s="1"/>
      <c r="P12" s="1"/>
      <c r="Q12" s="1"/>
    </row>
    <row r="13" spans="1:18" ht="12" customHeight="1">
      <c r="A13" s="35" t="s">
        <v>9</v>
      </c>
      <c r="B13" s="36">
        <f aca="true" t="shared" si="0" ref="B13:B18">+B23+B33</f>
        <v>5214</v>
      </c>
      <c r="C13" s="36">
        <f aca="true" t="shared" si="1" ref="C13:C18">+(C23+C33)</f>
        <v>6868</v>
      </c>
      <c r="D13" s="44"/>
      <c r="E13" s="36">
        <f>SUM(E23+E33)</f>
        <v>5123</v>
      </c>
      <c r="F13" s="36">
        <f>SUM(F23+F33)</f>
        <v>6767</v>
      </c>
      <c r="G13" s="44"/>
      <c r="H13" s="36">
        <f>SUM(H23+H33)</f>
        <v>91</v>
      </c>
      <c r="I13" s="36">
        <f aca="true" t="shared" si="2" ref="I13:I18">+I23+I33</f>
        <v>101</v>
      </c>
      <c r="J13" s="9"/>
      <c r="K13" s="1"/>
      <c r="L13" s="9"/>
      <c r="M13" s="1"/>
      <c r="N13" s="9"/>
      <c r="O13" s="1"/>
      <c r="P13" s="9"/>
      <c r="Q13" s="1"/>
      <c r="R13" s="8"/>
    </row>
    <row r="14" spans="1:18" ht="12" customHeight="1">
      <c r="A14" s="37" t="s">
        <v>10</v>
      </c>
      <c r="B14" s="36">
        <f t="shared" si="0"/>
        <v>24924</v>
      </c>
      <c r="C14" s="36">
        <f t="shared" si="1"/>
        <v>34584</v>
      </c>
      <c r="D14" s="44"/>
      <c r="E14" s="36">
        <f aca="true" t="shared" si="3" ref="E14:H18">SUM(E24+E34)</f>
        <v>24126</v>
      </c>
      <c r="F14" s="36">
        <f t="shared" si="3"/>
        <v>33735</v>
      </c>
      <c r="G14" s="44"/>
      <c r="H14" s="36">
        <f t="shared" si="3"/>
        <v>798</v>
      </c>
      <c r="I14" s="36">
        <f t="shared" si="2"/>
        <v>849</v>
      </c>
      <c r="J14" s="9"/>
      <c r="K14" s="1"/>
      <c r="L14" s="9"/>
      <c r="M14" s="1"/>
      <c r="N14" s="9"/>
      <c r="O14" s="1"/>
      <c r="P14" s="9"/>
      <c r="Q14" s="1"/>
      <c r="R14" s="8"/>
    </row>
    <row r="15" spans="1:18" ht="12" customHeight="1">
      <c r="A15" s="37" t="s">
        <v>11</v>
      </c>
      <c r="B15" s="36">
        <f t="shared" si="0"/>
        <v>85667</v>
      </c>
      <c r="C15" s="36">
        <f t="shared" si="1"/>
        <v>114319</v>
      </c>
      <c r="D15" s="44"/>
      <c r="E15" s="36">
        <f t="shared" si="3"/>
        <v>80122</v>
      </c>
      <c r="F15" s="36">
        <f t="shared" si="3"/>
        <v>108701</v>
      </c>
      <c r="G15" s="44"/>
      <c r="H15" s="36">
        <f t="shared" si="3"/>
        <v>5545</v>
      </c>
      <c r="I15" s="36">
        <f t="shared" si="2"/>
        <v>5618</v>
      </c>
      <c r="J15" s="9"/>
      <c r="K15" s="1"/>
      <c r="L15" s="9"/>
      <c r="M15" s="1"/>
      <c r="N15" s="9"/>
      <c r="O15" s="1"/>
      <c r="P15" s="9"/>
      <c r="Q15" s="1"/>
      <c r="R15" s="8"/>
    </row>
    <row r="16" spans="1:18" ht="12" customHeight="1">
      <c r="A16" s="37" t="s">
        <v>12</v>
      </c>
      <c r="B16" s="36">
        <f t="shared" si="0"/>
        <v>58713</v>
      </c>
      <c r="C16" s="36">
        <f t="shared" si="1"/>
        <v>82237</v>
      </c>
      <c r="D16" s="44"/>
      <c r="E16" s="36">
        <f t="shared" si="3"/>
        <v>51366</v>
      </c>
      <c r="F16" s="36">
        <f t="shared" si="3"/>
        <v>74453</v>
      </c>
      <c r="G16" s="44"/>
      <c r="H16" s="36">
        <f t="shared" si="3"/>
        <v>7347</v>
      </c>
      <c r="I16" s="36">
        <f t="shared" si="2"/>
        <v>7784</v>
      </c>
      <c r="J16" s="9"/>
      <c r="K16" s="1"/>
      <c r="L16" s="9"/>
      <c r="M16" s="1"/>
      <c r="N16" s="9"/>
      <c r="O16" s="1"/>
      <c r="P16" s="9"/>
      <c r="Q16" s="1"/>
      <c r="R16" s="8"/>
    </row>
    <row r="17" spans="1:18" ht="12" customHeight="1">
      <c r="A17" s="37" t="s">
        <v>13</v>
      </c>
      <c r="B17" s="36">
        <f t="shared" si="0"/>
        <v>20006</v>
      </c>
      <c r="C17" s="36">
        <f t="shared" si="1"/>
        <v>28872</v>
      </c>
      <c r="D17" s="44"/>
      <c r="E17" s="36">
        <f t="shared" si="3"/>
        <v>16626</v>
      </c>
      <c r="F17" s="36">
        <f t="shared" si="3"/>
        <v>25119</v>
      </c>
      <c r="G17" s="44"/>
      <c r="H17" s="36">
        <f t="shared" si="3"/>
        <v>3380</v>
      </c>
      <c r="I17" s="36">
        <f t="shared" si="2"/>
        <v>3753</v>
      </c>
      <c r="J17" s="9"/>
      <c r="K17" s="1"/>
      <c r="L17" s="9"/>
      <c r="M17" s="1"/>
      <c r="N17" s="9"/>
      <c r="O17" s="1"/>
      <c r="P17" s="9"/>
      <c r="Q17" s="1"/>
      <c r="R17" s="8"/>
    </row>
    <row r="18" spans="1:17" ht="12" customHeight="1">
      <c r="A18" s="37" t="s">
        <v>14</v>
      </c>
      <c r="B18" s="36">
        <f t="shared" si="0"/>
        <v>5229</v>
      </c>
      <c r="C18" s="36">
        <f t="shared" si="1"/>
        <v>7015</v>
      </c>
      <c r="D18" s="44"/>
      <c r="E18" s="36">
        <f t="shared" si="3"/>
        <v>4005</v>
      </c>
      <c r="F18" s="36">
        <f t="shared" si="3"/>
        <v>5698</v>
      </c>
      <c r="G18" s="44"/>
      <c r="H18" s="36">
        <f t="shared" si="3"/>
        <v>1224</v>
      </c>
      <c r="I18" s="36">
        <f t="shared" si="2"/>
        <v>1317</v>
      </c>
      <c r="J18" s="1"/>
      <c r="K18" s="1"/>
      <c r="L18" s="1"/>
      <c r="M18" s="1"/>
      <c r="N18" s="1"/>
      <c r="O18" s="1"/>
      <c r="P18" s="1"/>
      <c r="Q18" s="1"/>
    </row>
    <row r="19" spans="1:17" ht="12" customHeight="1">
      <c r="A19" s="37"/>
      <c r="B19" s="42"/>
      <c r="C19" s="42"/>
      <c r="D19" s="44"/>
      <c r="E19" s="42"/>
      <c r="F19" s="42"/>
      <c r="G19" s="44"/>
      <c r="H19" s="42"/>
      <c r="I19" s="42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30" t="s">
        <v>15</v>
      </c>
      <c r="B20" s="43"/>
      <c r="C20" s="43"/>
      <c r="D20" s="44"/>
      <c r="E20" s="43"/>
      <c r="F20" s="43"/>
      <c r="G20" s="44"/>
      <c r="H20" s="43"/>
      <c r="I20" s="43"/>
      <c r="J20" s="1"/>
      <c r="K20" s="1"/>
      <c r="L20" s="1"/>
      <c r="M20" s="1"/>
      <c r="N20" s="1"/>
      <c r="O20" s="1"/>
      <c r="P20" s="1"/>
      <c r="Q20" s="1"/>
    </row>
    <row r="21" spans="1:17" ht="12" customHeight="1">
      <c r="A21" s="37"/>
      <c r="B21" s="43"/>
      <c r="C21" s="43"/>
      <c r="D21" s="44"/>
      <c r="E21" s="43"/>
      <c r="F21" s="43"/>
      <c r="G21" s="44"/>
      <c r="H21" s="43"/>
      <c r="I21" s="43"/>
      <c r="J21" s="1"/>
      <c r="K21" s="1"/>
      <c r="L21" s="1"/>
      <c r="M21" s="1"/>
      <c r="N21" s="1"/>
      <c r="O21" s="1"/>
      <c r="P21" s="1"/>
      <c r="Q21" s="1"/>
    </row>
    <row r="22" spans="1:24" ht="12" customHeight="1">
      <c r="A22" s="30" t="s">
        <v>8</v>
      </c>
      <c r="B22" s="34">
        <f>SUM(B23:B28)</f>
        <v>130340</v>
      </c>
      <c r="C22" s="34">
        <f>SUM(C23:C28)</f>
        <v>177194</v>
      </c>
      <c r="D22" s="44"/>
      <c r="E22" s="34">
        <f>SUM(E23:E28)</f>
        <v>115584</v>
      </c>
      <c r="F22" s="34">
        <f>SUM(F23:F28)</f>
        <v>161642</v>
      </c>
      <c r="G22" s="44"/>
      <c r="H22" s="34">
        <f>SUM(H23:H28)</f>
        <v>14756</v>
      </c>
      <c r="I22" s="34">
        <f>SUM(I23:I28)</f>
        <v>15552</v>
      </c>
      <c r="J22" s="7"/>
      <c r="K22" s="7"/>
      <c r="L22" s="7"/>
      <c r="M22" s="7"/>
      <c r="N22" s="7"/>
      <c r="O22" s="7"/>
      <c r="P22" s="7"/>
      <c r="Q22" s="7"/>
      <c r="R22" s="5"/>
      <c r="S22" s="5"/>
      <c r="T22" s="5"/>
      <c r="U22" s="5"/>
      <c r="V22" s="5"/>
      <c r="W22" s="5"/>
      <c r="X22" s="5"/>
    </row>
    <row r="23" spans="1:24" ht="12" customHeight="1">
      <c r="A23" s="35" t="s">
        <v>9</v>
      </c>
      <c r="B23" s="36">
        <f aca="true" t="shared" si="4" ref="B23:B28">SUM(E23+H23)</f>
        <v>3408</v>
      </c>
      <c r="C23" s="36">
        <f aca="true" t="shared" si="5" ref="C23:C28">+F23+I23</f>
        <v>4712</v>
      </c>
      <c r="D23" s="44"/>
      <c r="E23" s="36">
        <v>3342</v>
      </c>
      <c r="F23" s="36">
        <f>18+2554+663+1277+7+118</f>
        <v>4637</v>
      </c>
      <c r="G23" s="44"/>
      <c r="H23" s="36">
        <f>25+24+14+1+2</f>
        <v>66</v>
      </c>
      <c r="I23" s="36">
        <f>45+13+11+1+5</f>
        <v>75</v>
      </c>
      <c r="J23" s="9"/>
      <c r="K23" s="7"/>
      <c r="L23" s="9"/>
      <c r="M23" s="7"/>
      <c r="N23" s="9"/>
      <c r="O23" s="7"/>
      <c r="P23" s="9"/>
      <c r="Q23" s="7"/>
      <c r="R23" s="8"/>
      <c r="S23" s="5"/>
      <c r="T23" s="5"/>
      <c r="U23" s="5"/>
      <c r="V23" s="5"/>
      <c r="W23" s="5"/>
      <c r="X23" s="5"/>
    </row>
    <row r="24" spans="1:24" ht="12" customHeight="1">
      <c r="A24" s="37" t="s">
        <v>10</v>
      </c>
      <c r="B24" s="36">
        <f t="shared" si="4"/>
        <v>15166</v>
      </c>
      <c r="C24" s="36">
        <f t="shared" si="5"/>
        <v>21328</v>
      </c>
      <c r="D24" s="44"/>
      <c r="E24" s="36">
        <v>14590</v>
      </c>
      <c r="F24" s="36">
        <f>120+7183+3890+7328+79+2116</f>
        <v>20716</v>
      </c>
      <c r="G24" s="44"/>
      <c r="H24" s="36">
        <f>70+149+298+3+56</f>
        <v>576</v>
      </c>
      <c r="I24" s="36">
        <f>110+95+284+4+119</f>
        <v>612</v>
      </c>
      <c r="J24" s="7"/>
      <c r="K24" s="7"/>
      <c r="L24" s="7"/>
      <c r="M24" s="7"/>
      <c r="N24" s="7"/>
      <c r="O24" s="7"/>
      <c r="P24" s="7"/>
      <c r="Q24" s="7"/>
      <c r="R24" s="5"/>
      <c r="S24" s="5"/>
      <c r="T24" s="5"/>
      <c r="U24" s="5"/>
      <c r="V24" s="5"/>
      <c r="W24" s="5"/>
      <c r="X24" s="5"/>
    </row>
    <row r="25" spans="1:24" ht="12" customHeight="1">
      <c r="A25" s="37" t="s">
        <v>11</v>
      </c>
      <c r="B25" s="36">
        <f t="shared" si="4"/>
        <v>56796</v>
      </c>
      <c r="C25" s="36">
        <f t="shared" si="5"/>
        <v>74376</v>
      </c>
      <c r="D25" s="44"/>
      <c r="E25" s="36">
        <v>52409</v>
      </c>
      <c r="F25" s="36">
        <f>251+15642+9593+23917+270+20296</f>
        <v>69969</v>
      </c>
      <c r="G25" s="44"/>
      <c r="H25" s="36">
        <f>230+576+2472+12+1097</f>
        <v>4387</v>
      </c>
      <c r="I25" s="36">
        <f>247+382+1589+9+2180</f>
        <v>4407</v>
      </c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</row>
    <row r="26" spans="1:24" ht="12" customHeight="1">
      <c r="A26" s="37" t="s">
        <v>12</v>
      </c>
      <c r="B26" s="36">
        <f t="shared" si="4"/>
        <v>38879</v>
      </c>
      <c r="C26" s="36">
        <f t="shared" si="5"/>
        <v>54166</v>
      </c>
      <c r="D26" s="44"/>
      <c r="E26" s="36">
        <v>32935</v>
      </c>
      <c r="F26" s="36">
        <f>149+7520+4413+12397+364+23030</f>
        <v>47873</v>
      </c>
      <c r="G26" s="44"/>
      <c r="H26" s="36">
        <f>223+506+2772+36+2407</f>
        <v>5944</v>
      </c>
      <c r="I26" s="36">
        <f>239+352+1672+29+4001</f>
        <v>6293</v>
      </c>
      <c r="J26" s="7"/>
      <c r="K26" s="7"/>
      <c r="L26" s="7"/>
      <c r="M26" s="7"/>
      <c r="N26" s="7"/>
      <c r="O26" s="7"/>
      <c r="P26" s="7"/>
      <c r="Q26" s="7"/>
      <c r="R26" s="5"/>
      <c r="S26" s="5"/>
      <c r="T26" s="5"/>
      <c r="U26" s="5"/>
      <c r="V26" s="5"/>
      <c r="W26" s="5"/>
      <c r="X26" s="5"/>
    </row>
    <row r="27" spans="1:24" ht="12" customHeight="1">
      <c r="A27" s="37" t="s">
        <v>13</v>
      </c>
      <c r="B27" s="36">
        <f t="shared" si="4"/>
        <v>12653</v>
      </c>
      <c r="C27" s="36">
        <f t="shared" si="5"/>
        <v>18133</v>
      </c>
      <c r="D27" s="44"/>
      <c r="E27" s="36">
        <v>9897</v>
      </c>
      <c r="F27" s="36">
        <f>55+2058+1179+3409+232+8123+1</f>
        <v>15057</v>
      </c>
      <c r="G27" s="44"/>
      <c r="H27" s="36">
        <f>121+193+1066+17+1359</f>
        <v>2756</v>
      </c>
      <c r="I27" s="36">
        <f>127+155+652+24+2118</f>
        <v>3076</v>
      </c>
      <c r="J27" s="9"/>
      <c r="K27" s="7"/>
      <c r="L27" s="9"/>
      <c r="M27" s="7"/>
      <c r="N27" s="9"/>
      <c r="O27" s="7"/>
      <c r="P27" s="9"/>
      <c r="Q27" s="7"/>
      <c r="R27" s="8"/>
      <c r="S27" s="5"/>
      <c r="T27" s="5"/>
      <c r="U27" s="5"/>
      <c r="V27" s="5"/>
      <c r="W27" s="5"/>
      <c r="X27" s="5"/>
    </row>
    <row r="28" spans="1:24" ht="12" customHeight="1">
      <c r="A28" s="37" t="s">
        <v>14</v>
      </c>
      <c r="B28" s="36">
        <f t="shared" si="4"/>
        <v>3438</v>
      </c>
      <c r="C28" s="36">
        <f t="shared" si="5"/>
        <v>4479</v>
      </c>
      <c r="D28" s="44"/>
      <c r="E28" s="36">
        <v>2411</v>
      </c>
      <c r="F28" s="36">
        <f>7+286+200+624+95+2178</f>
        <v>3390</v>
      </c>
      <c r="G28" s="44"/>
      <c r="H28" s="36">
        <f>26+46+352+73+530</f>
        <v>1027</v>
      </c>
      <c r="I28" s="36">
        <f>30+34+190+67+768</f>
        <v>1089</v>
      </c>
      <c r="J28" s="7"/>
      <c r="K28" s="7"/>
      <c r="L28" s="7"/>
      <c r="M28" s="7"/>
      <c r="N28" s="7"/>
      <c r="O28" s="7"/>
      <c r="P28" s="7"/>
      <c r="Q28" s="7"/>
      <c r="R28" s="5"/>
      <c r="S28" s="5"/>
      <c r="T28" s="5"/>
      <c r="U28" s="5"/>
      <c r="V28" s="5"/>
      <c r="W28" s="5"/>
      <c r="X28" s="5"/>
    </row>
    <row r="29" spans="1:17" ht="12" customHeight="1">
      <c r="A29" s="37"/>
      <c r="B29" s="42"/>
      <c r="C29" s="42"/>
      <c r="D29" s="44"/>
      <c r="E29" s="42"/>
      <c r="F29" s="42"/>
      <c r="G29" s="44"/>
      <c r="H29" s="42"/>
      <c r="I29" s="42"/>
      <c r="J29" s="1"/>
      <c r="K29" s="1"/>
      <c r="L29" s="1"/>
      <c r="M29" s="1"/>
      <c r="N29" s="1"/>
      <c r="O29" s="1"/>
      <c r="P29" s="1"/>
      <c r="Q29" s="1"/>
    </row>
    <row r="30" spans="1:17" ht="12" customHeight="1">
      <c r="A30" s="30" t="s">
        <v>16</v>
      </c>
      <c r="B30" s="43"/>
      <c r="C30" s="43"/>
      <c r="D30" s="44"/>
      <c r="E30" s="43"/>
      <c r="F30" s="43"/>
      <c r="G30" s="44"/>
      <c r="H30" s="43"/>
      <c r="I30" s="43"/>
      <c r="J30" s="1"/>
      <c r="K30" s="1"/>
      <c r="L30" s="1"/>
      <c r="M30" s="1"/>
      <c r="N30" s="1"/>
      <c r="O30" s="1"/>
      <c r="P30" s="1"/>
      <c r="Q30" s="1"/>
    </row>
    <row r="31" spans="1:24" ht="12" customHeight="1">
      <c r="A31" s="38"/>
      <c r="B31" s="43"/>
      <c r="C31" s="43"/>
      <c r="D31" s="44"/>
      <c r="E31" s="43"/>
      <c r="F31" s="43"/>
      <c r="G31" s="44"/>
      <c r="H31" s="43"/>
      <c r="I31" s="43"/>
      <c r="J31" s="7"/>
      <c r="K31" s="7"/>
      <c r="L31" s="7"/>
      <c r="M31" s="7"/>
      <c r="N31" s="7"/>
      <c r="O31" s="7"/>
      <c r="P31" s="7"/>
      <c r="Q31" s="7"/>
      <c r="R31" s="5"/>
      <c r="S31" s="5"/>
      <c r="T31" s="5"/>
      <c r="U31" s="5"/>
      <c r="V31" s="5"/>
      <c r="W31" s="5"/>
      <c r="X31" s="5"/>
    </row>
    <row r="32" spans="1:24" ht="12" customHeight="1">
      <c r="A32" s="39" t="s">
        <v>8</v>
      </c>
      <c r="B32" s="34">
        <f>SUM(B33:B38)</f>
        <v>69413</v>
      </c>
      <c r="C32" s="34">
        <f>SUM(C33:C38)</f>
        <v>96701</v>
      </c>
      <c r="D32" s="44"/>
      <c r="E32" s="34">
        <f>SUM(E33:E38)</f>
        <v>65784</v>
      </c>
      <c r="F32" s="34">
        <f>SUM(F33:F38)</f>
        <v>92831</v>
      </c>
      <c r="G32" s="44"/>
      <c r="H32" s="34">
        <f>SUM(H33:H38)</f>
        <v>3629</v>
      </c>
      <c r="I32" s="34">
        <f>SUM(I33:I38)</f>
        <v>3870</v>
      </c>
      <c r="J32" s="7"/>
      <c r="K32" s="7"/>
      <c r="L32" s="7"/>
      <c r="M32" s="7"/>
      <c r="N32" s="7"/>
      <c r="O32" s="7"/>
      <c r="P32" s="7"/>
      <c r="Q32" s="7"/>
      <c r="R32" s="5"/>
      <c r="S32" s="5"/>
      <c r="T32" s="5"/>
      <c r="U32" s="5"/>
      <c r="V32" s="5"/>
      <c r="W32" s="5"/>
      <c r="X32" s="5"/>
    </row>
    <row r="33" spans="1:24" ht="12" customHeight="1">
      <c r="A33" s="35" t="s">
        <v>9</v>
      </c>
      <c r="B33" s="36">
        <f aca="true" t="shared" si="6" ref="B33:B38">SUM(E33+H33)</f>
        <v>1806</v>
      </c>
      <c r="C33" s="36">
        <f aca="true" t="shared" si="7" ref="C33:C38">+F33+I33</f>
        <v>2156</v>
      </c>
      <c r="D33" s="44"/>
      <c r="E33" s="36">
        <v>1781</v>
      </c>
      <c r="F33" s="36">
        <f>6+1202+335+533+5+49</f>
        <v>2130</v>
      </c>
      <c r="G33" s="44"/>
      <c r="H33" s="36">
        <f>16+7+2</f>
        <v>25</v>
      </c>
      <c r="I33" s="36">
        <f>12+4+9+1</f>
        <v>26</v>
      </c>
      <c r="J33" s="9"/>
      <c r="K33" s="7"/>
      <c r="L33" s="9"/>
      <c r="M33" s="7"/>
      <c r="N33" s="9"/>
      <c r="O33" s="7"/>
      <c r="P33" s="9"/>
      <c r="Q33" s="7"/>
      <c r="R33" s="8"/>
      <c r="S33" s="5"/>
      <c r="T33" s="5"/>
      <c r="U33" s="5"/>
      <c r="V33" s="5"/>
      <c r="W33" s="5"/>
      <c r="X33" s="5"/>
    </row>
    <row r="34" spans="1:24" ht="12" customHeight="1">
      <c r="A34" s="37" t="s">
        <v>10</v>
      </c>
      <c r="B34" s="36">
        <f t="shared" si="6"/>
        <v>9758</v>
      </c>
      <c r="C34" s="36">
        <f t="shared" si="7"/>
        <v>13256</v>
      </c>
      <c r="D34" s="44"/>
      <c r="E34" s="36">
        <v>9536</v>
      </c>
      <c r="F34" s="36">
        <f>45+4255+2449+4891+34+1345</f>
        <v>13019</v>
      </c>
      <c r="G34" s="44"/>
      <c r="H34" s="36">
        <f>49+60+101+12</f>
        <v>222</v>
      </c>
      <c r="I34" s="36">
        <f>47+39+113+38</f>
        <v>237</v>
      </c>
      <c r="J34" s="7"/>
      <c r="K34" s="7"/>
      <c r="L34" s="7"/>
      <c r="M34" s="7"/>
      <c r="N34" s="7"/>
      <c r="O34" s="7"/>
      <c r="P34" s="7"/>
      <c r="Q34" s="7"/>
      <c r="R34" s="5"/>
      <c r="S34" s="5"/>
      <c r="T34" s="5"/>
      <c r="U34" s="5"/>
      <c r="V34" s="5"/>
      <c r="W34" s="5"/>
      <c r="X34" s="5"/>
    </row>
    <row r="35" spans="1:24" ht="12" customHeight="1">
      <c r="A35" s="37" t="s">
        <v>11</v>
      </c>
      <c r="B35" s="36">
        <f t="shared" si="6"/>
        <v>28871</v>
      </c>
      <c r="C35" s="36">
        <f t="shared" si="7"/>
        <v>39943</v>
      </c>
      <c r="D35" s="44"/>
      <c r="E35" s="36">
        <v>27713</v>
      </c>
      <c r="F35" s="36">
        <f>91+8689+6193+14557+183+9019</f>
        <v>38732</v>
      </c>
      <c r="G35" s="44"/>
      <c r="H35" s="36">
        <f>142+247+570+199</f>
        <v>1158</v>
      </c>
      <c r="I35" s="36">
        <f>138+164+468+441</f>
        <v>1211</v>
      </c>
      <c r="J35" s="6"/>
      <c r="K35" s="6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  <c r="W35" s="5"/>
      <c r="X35" s="5"/>
    </row>
    <row r="36" spans="1:24" ht="12" customHeight="1">
      <c r="A36" s="37" t="s">
        <v>12</v>
      </c>
      <c r="B36" s="36">
        <f t="shared" si="6"/>
        <v>19834</v>
      </c>
      <c r="C36" s="36">
        <f t="shared" si="7"/>
        <v>28071</v>
      </c>
      <c r="D36" s="44"/>
      <c r="E36" s="36">
        <v>18431</v>
      </c>
      <c r="F36" s="36">
        <f>16+4772+3451+8683+258+9400</f>
        <v>26580</v>
      </c>
      <c r="G36" s="44"/>
      <c r="H36" s="36">
        <f>143+254+660+346</f>
        <v>1403</v>
      </c>
      <c r="I36" s="36">
        <f>130+181+507+673</f>
        <v>1491</v>
      </c>
      <c r="J36" s="9"/>
      <c r="K36" s="7"/>
      <c r="L36" s="9"/>
      <c r="M36" s="7"/>
      <c r="N36" s="9"/>
      <c r="O36" s="7"/>
      <c r="P36" s="9"/>
      <c r="Q36" s="7"/>
      <c r="R36" s="8"/>
      <c r="S36" s="5"/>
      <c r="T36" s="5"/>
      <c r="U36" s="5"/>
      <c r="V36" s="5"/>
      <c r="W36" s="5"/>
      <c r="X36" s="5"/>
    </row>
    <row r="37" spans="1:24" ht="12" customHeight="1">
      <c r="A37" s="37" t="s">
        <v>13</v>
      </c>
      <c r="B37" s="36">
        <f t="shared" si="6"/>
        <v>7353</v>
      </c>
      <c r="C37" s="36">
        <f t="shared" si="7"/>
        <v>10739</v>
      </c>
      <c r="D37" s="44"/>
      <c r="E37" s="36">
        <v>6729</v>
      </c>
      <c r="F37" s="36">
        <f>13+1560+1135+2996+113+4245</f>
        <v>10062</v>
      </c>
      <c r="G37" s="44"/>
      <c r="H37" s="36">
        <f>56+100+267+1+200</f>
        <v>624</v>
      </c>
      <c r="I37" s="36">
        <f>40+64+186+1+386</f>
        <v>677</v>
      </c>
      <c r="J37" s="9"/>
      <c r="K37" s="7"/>
      <c r="L37" s="9"/>
      <c r="M37" s="7"/>
      <c r="N37" s="9"/>
      <c r="O37" s="7"/>
      <c r="P37" s="9"/>
      <c r="Q37" s="7"/>
      <c r="R37" s="8"/>
      <c r="S37" s="5"/>
      <c r="T37" s="5"/>
      <c r="U37" s="5"/>
      <c r="V37" s="5"/>
      <c r="W37" s="5"/>
      <c r="X37" s="5"/>
    </row>
    <row r="38" spans="1:24" ht="12" customHeight="1">
      <c r="A38" s="37" t="s">
        <v>14</v>
      </c>
      <c r="B38" s="36">
        <f t="shared" si="6"/>
        <v>1791</v>
      </c>
      <c r="C38" s="36">
        <f t="shared" si="7"/>
        <v>2536</v>
      </c>
      <c r="D38" s="44"/>
      <c r="E38" s="36">
        <v>1594</v>
      </c>
      <c r="F38" s="36">
        <f>257+234+572+112+1133</f>
        <v>2308</v>
      </c>
      <c r="G38" s="44"/>
      <c r="H38" s="36">
        <f>9+22+66+1+99</f>
        <v>197</v>
      </c>
      <c r="I38" s="36">
        <f>15+22+52+139</f>
        <v>228</v>
      </c>
      <c r="J38" s="7"/>
      <c r="K38" s="7"/>
      <c r="L38" s="7"/>
      <c r="M38" s="7"/>
      <c r="N38" s="7"/>
      <c r="O38" s="7"/>
      <c r="P38" s="7"/>
      <c r="Q38" s="7"/>
      <c r="R38" s="5"/>
      <c r="S38" s="5"/>
      <c r="T38" s="5"/>
      <c r="U38" s="5"/>
      <c r="V38" s="5"/>
      <c r="W38" s="5"/>
      <c r="X38" s="5"/>
    </row>
    <row r="39" spans="1:24" ht="12" customHeight="1">
      <c r="A39" s="38"/>
      <c r="B39" s="40"/>
      <c r="C39" s="40"/>
      <c r="D39" s="41"/>
      <c r="E39" s="40"/>
      <c r="F39" s="40"/>
      <c r="G39" s="41"/>
      <c r="H39" s="40" t="s">
        <v>18</v>
      </c>
      <c r="I39" s="40"/>
      <c r="J39" s="7"/>
      <c r="K39" s="7"/>
      <c r="L39" s="7"/>
      <c r="M39" s="7"/>
      <c r="N39" s="7"/>
      <c r="O39" s="7"/>
      <c r="P39" s="7"/>
      <c r="Q39" s="7"/>
      <c r="R39" s="5"/>
      <c r="S39" s="5"/>
      <c r="T39" s="5"/>
      <c r="U39" s="5"/>
      <c r="V39" s="5"/>
      <c r="W39" s="5"/>
      <c r="X39" s="5"/>
    </row>
    <row r="40" spans="1:24" ht="12" customHeight="1">
      <c r="A40" s="21"/>
      <c r="B40" s="9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"/>
      <c r="S40" s="5"/>
      <c r="T40" s="5"/>
      <c r="U40" s="5"/>
      <c r="V40" s="5"/>
      <c r="W40" s="5"/>
      <c r="X40" s="5"/>
    </row>
    <row r="41" spans="1:24" ht="12" customHeight="1">
      <c r="A41" s="21"/>
      <c r="B41" s="9"/>
      <c r="C41" s="9"/>
      <c r="D41" s="7"/>
      <c r="E41" s="9"/>
      <c r="F41" s="9"/>
      <c r="G41" s="7"/>
      <c r="H41" s="9"/>
      <c r="I41" s="9"/>
      <c r="J41" s="7"/>
      <c r="K41" s="7"/>
      <c r="L41" s="7"/>
      <c r="M41" s="7"/>
      <c r="N41" s="7"/>
      <c r="O41" s="7"/>
      <c r="P41" s="7"/>
      <c r="Q41" s="7"/>
      <c r="R41" s="5"/>
      <c r="S41" s="5"/>
      <c r="T41" s="5"/>
      <c r="U41" s="5"/>
      <c r="V41" s="5"/>
      <c r="W41" s="5"/>
      <c r="X41" s="5"/>
    </row>
    <row r="42" spans="1:24" ht="12" customHeight="1">
      <c r="A42" s="21"/>
      <c r="B42" s="9"/>
      <c r="C42" s="9"/>
      <c r="D42" s="7"/>
      <c r="E42" s="9"/>
      <c r="F42" s="9"/>
      <c r="G42" s="7"/>
      <c r="H42" s="9"/>
      <c r="I42" s="9"/>
      <c r="J42" s="7"/>
      <c r="K42" s="7"/>
      <c r="L42" s="7"/>
      <c r="M42" s="7"/>
      <c r="N42" s="7"/>
      <c r="O42" s="7"/>
      <c r="P42" s="7"/>
      <c r="Q42" s="7"/>
      <c r="R42" s="5"/>
      <c r="S42" s="5"/>
      <c r="T42" s="5"/>
      <c r="U42" s="5"/>
      <c r="V42" s="5"/>
      <c r="W42" s="5"/>
      <c r="X42" s="5"/>
    </row>
    <row r="43" spans="1:24" ht="12" customHeight="1">
      <c r="A43" s="21"/>
      <c r="B43" s="9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"/>
      <c r="S43" s="5"/>
      <c r="T43" s="5"/>
      <c r="U43" s="5"/>
      <c r="V43" s="5"/>
      <c r="W43" s="5"/>
      <c r="X43" s="5"/>
    </row>
    <row r="44" spans="1:24" ht="12" customHeight="1">
      <c r="A44" s="20"/>
      <c r="B44" s="1"/>
      <c r="C44" s="1"/>
      <c r="D44" s="7"/>
      <c r="E44" s="9"/>
      <c r="F44" s="9"/>
      <c r="G44" s="7"/>
      <c r="H44" s="9"/>
      <c r="I44" s="9"/>
      <c r="J44" s="7"/>
      <c r="K44" s="7"/>
      <c r="L44" s="7"/>
      <c r="M44" s="7"/>
      <c r="N44" s="7"/>
      <c r="O44" s="7"/>
      <c r="P44" s="7"/>
      <c r="Q44" s="7"/>
      <c r="R44" s="5"/>
      <c r="S44" s="5"/>
      <c r="T44" s="5"/>
      <c r="U44" s="5"/>
      <c r="V44" s="5"/>
      <c r="W44" s="5"/>
      <c r="X44" s="5"/>
    </row>
    <row r="45" spans="1:24" ht="12" customHeight="1">
      <c r="A45" s="19"/>
      <c r="B45" s="9"/>
      <c r="C45" s="9"/>
      <c r="D45" s="7"/>
      <c r="E45" s="9"/>
      <c r="F45" s="9"/>
      <c r="G45" s="7"/>
      <c r="H45" s="9"/>
      <c r="I45" s="9"/>
      <c r="J45" s="7"/>
      <c r="K45" s="7"/>
      <c r="L45" s="7"/>
      <c r="M45" s="7"/>
      <c r="N45" s="7"/>
      <c r="O45" s="7"/>
      <c r="P45" s="7"/>
      <c r="Q45" s="7"/>
      <c r="R45" s="5"/>
      <c r="S45" s="5"/>
      <c r="T45" s="5"/>
      <c r="U45" s="5"/>
      <c r="V45" s="5"/>
      <c r="W45" s="5"/>
      <c r="X45" s="5"/>
    </row>
    <row r="46" spans="1:24" ht="12" customHeight="1">
      <c r="A46" s="20"/>
      <c r="B46" s="9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"/>
      <c r="S46" s="5"/>
      <c r="T46" s="5"/>
      <c r="U46" s="5"/>
      <c r="V46" s="5"/>
      <c r="W46" s="5"/>
      <c r="X46" s="5"/>
    </row>
    <row r="47" spans="1:24" ht="11.25">
      <c r="A47" s="20"/>
      <c r="B47" s="9"/>
      <c r="C47" s="9"/>
      <c r="D47" s="7"/>
      <c r="E47" s="9"/>
      <c r="F47" s="9"/>
      <c r="G47" s="7"/>
      <c r="H47" s="9"/>
      <c r="I47" s="9"/>
      <c r="J47" s="7"/>
      <c r="K47" s="7"/>
      <c r="L47" s="7"/>
      <c r="M47" s="7"/>
      <c r="N47" s="7"/>
      <c r="O47" s="7"/>
      <c r="P47" s="7"/>
      <c r="Q47" s="7"/>
      <c r="R47" s="5"/>
      <c r="S47" s="5"/>
      <c r="T47" s="5"/>
      <c r="U47" s="5"/>
      <c r="V47" s="5"/>
      <c r="W47" s="5"/>
      <c r="X47" s="5"/>
    </row>
    <row r="48" spans="1:17" ht="11.25">
      <c r="A48" s="20"/>
      <c r="B48" s="9"/>
      <c r="C48" s="9"/>
      <c r="D48" s="7"/>
      <c r="E48" s="9"/>
      <c r="F48" s="9"/>
      <c r="G48" s="7"/>
      <c r="H48" s="9"/>
      <c r="I48" s="9"/>
      <c r="J48" s="4"/>
      <c r="K48" s="1"/>
      <c r="L48" s="1"/>
      <c r="M48" s="1"/>
      <c r="N48" s="1"/>
      <c r="O48" s="1"/>
      <c r="P48" s="1"/>
      <c r="Q48" s="1"/>
    </row>
    <row r="49" spans="1:17" ht="11.25">
      <c r="A49" s="20"/>
      <c r="B49" s="9"/>
      <c r="C49" s="9"/>
      <c r="D49" s="7"/>
      <c r="E49" s="9"/>
      <c r="F49" s="9"/>
      <c r="G49" s="7"/>
      <c r="H49" s="9"/>
      <c r="I49" s="9"/>
      <c r="J49" s="4"/>
      <c r="K49" s="1"/>
      <c r="L49" s="1"/>
      <c r="M49" s="1"/>
      <c r="N49" s="1"/>
      <c r="O49" s="1"/>
      <c r="P49" s="1"/>
      <c r="Q49" s="1"/>
    </row>
    <row r="50" spans="1:17" ht="11.25">
      <c r="A50" s="20"/>
      <c r="B50" s="9"/>
      <c r="C50" s="9"/>
      <c r="D50" s="7"/>
      <c r="E50" s="7"/>
      <c r="F50" s="7"/>
      <c r="G50" s="7"/>
      <c r="H50" s="7"/>
      <c r="I50" s="7"/>
      <c r="J50" s="4"/>
      <c r="K50" s="1"/>
      <c r="L50" s="1"/>
      <c r="M50" s="1"/>
      <c r="N50" s="1"/>
      <c r="O50" s="1"/>
      <c r="P50" s="1"/>
      <c r="Q50" s="1"/>
    </row>
    <row r="51" spans="1:17" ht="11.25">
      <c r="A51" s="20"/>
      <c r="B51" s="9"/>
      <c r="C51" s="9"/>
      <c r="D51" s="7"/>
      <c r="E51" s="9"/>
      <c r="F51" s="9"/>
      <c r="G51" s="7"/>
      <c r="H51" s="9"/>
      <c r="I51" s="9"/>
      <c r="J51" s="4"/>
      <c r="K51" s="1"/>
      <c r="L51" s="1"/>
      <c r="M51" s="1"/>
      <c r="N51" s="1"/>
      <c r="O51" s="1"/>
      <c r="P51" s="1"/>
      <c r="Q51" s="1"/>
    </row>
    <row r="52" spans="1:17" ht="11.25">
      <c r="A52" s="18"/>
      <c r="B52" s="9"/>
      <c r="C52" s="9"/>
      <c r="D52" s="7"/>
      <c r="E52" s="9"/>
      <c r="F52" s="9"/>
      <c r="G52" s="7"/>
      <c r="H52" s="9"/>
      <c r="I52" s="9"/>
      <c r="J52" s="4"/>
      <c r="K52" s="1"/>
      <c r="L52" s="1"/>
      <c r="M52" s="1"/>
      <c r="N52" s="1"/>
      <c r="O52" s="1"/>
      <c r="P52" s="1"/>
      <c r="Q52" s="1"/>
    </row>
    <row r="53" spans="1:17" ht="11.25">
      <c r="A53" s="20"/>
      <c r="B53" s="9"/>
      <c r="C53" s="9"/>
      <c r="D53" s="7"/>
      <c r="E53" s="7"/>
      <c r="F53" s="7"/>
      <c r="G53" s="7"/>
      <c r="H53" s="7"/>
      <c r="I53" s="7"/>
      <c r="J53" s="4"/>
      <c r="K53" s="1"/>
      <c r="L53" s="1"/>
      <c r="M53" s="1"/>
      <c r="N53" s="1"/>
      <c r="O53" s="1"/>
      <c r="P53" s="1"/>
      <c r="Q53" s="1"/>
    </row>
    <row r="54" spans="1:17" ht="11.25">
      <c r="A54" s="20"/>
      <c r="B54" s="9"/>
      <c r="C54" s="9"/>
      <c r="D54" s="7"/>
      <c r="E54" s="9"/>
      <c r="F54" s="9"/>
      <c r="G54" s="7"/>
      <c r="H54" s="9"/>
      <c r="I54" s="9"/>
      <c r="J54" s="4"/>
      <c r="K54" s="1"/>
      <c r="L54" s="1"/>
      <c r="M54" s="1"/>
      <c r="N54" s="1"/>
      <c r="O54" s="1"/>
      <c r="P54" s="1"/>
      <c r="Q54" s="1"/>
    </row>
    <row r="55" spans="1:17" ht="11.25">
      <c r="A55" s="20"/>
      <c r="B55" s="1"/>
      <c r="C55" s="1"/>
      <c r="D55" s="7"/>
      <c r="E55" s="9"/>
      <c r="F55" s="9"/>
      <c r="G55" s="7"/>
      <c r="H55" s="9"/>
      <c r="I55" s="9"/>
      <c r="J55" s="4"/>
      <c r="K55" s="1"/>
      <c r="L55" s="1"/>
      <c r="M55" s="1"/>
      <c r="N55" s="1"/>
      <c r="O55" s="1"/>
      <c r="P55" s="1"/>
      <c r="Q55" s="1"/>
    </row>
    <row r="56" spans="1:17" ht="11.25">
      <c r="A56" s="19"/>
      <c r="B56" s="9"/>
      <c r="C56" s="9"/>
      <c r="D56" s="7"/>
      <c r="E56" s="9"/>
      <c r="F56" s="9"/>
      <c r="G56" s="7"/>
      <c r="H56" s="9"/>
      <c r="I56" s="9"/>
      <c r="J56" s="4"/>
      <c r="K56" s="1"/>
      <c r="L56" s="1"/>
      <c r="M56" s="1"/>
      <c r="N56" s="1"/>
      <c r="O56" s="1"/>
      <c r="P56" s="1"/>
      <c r="Q56" s="1"/>
    </row>
    <row r="57" spans="1:17" ht="11.25">
      <c r="A57" s="20"/>
      <c r="B57" s="9"/>
      <c r="C57" s="9"/>
      <c r="D57" s="7"/>
      <c r="E57" s="9"/>
      <c r="F57" s="9"/>
      <c r="G57" s="7"/>
      <c r="H57" s="9"/>
      <c r="I57" s="9"/>
      <c r="J57" s="4"/>
      <c r="K57" s="1"/>
      <c r="L57" s="1"/>
      <c r="M57" s="1"/>
      <c r="N57" s="1"/>
      <c r="O57" s="1"/>
      <c r="P57" s="1"/>
      <c r="Q57" s="1"/>
    </row>
    <row r="58" spans="1:17" ht="11.25">
      <c r="A58" s="20"/>
      <c r="B58" s="9"/>
      <c r="C58" s="9"/>
      <c r="D58" s="7"/>
      <c r="E58" s="9"/>
      <c r="F58" s="9"/>
      <c r="G58" s="7"/>
      <c r="H58" s="9"/>
      <c r="I58" s="9"/>
      <c r="J58" s="1"/>
      <c r="K58" s="1"/>
      <c r="L58" s="1"/>
      <c r="M58" s="1"/>
      <c r="N58" s="1"/>
      <c r="O58" s="1"/>
      <c r="P58" s="1"/>
      <c r="Q58" s="1"/>
    </row>
    <row r="59" spans="1:17" ht="11.25">
      <c r="A59" s="20"/>
      <c r="B59" s="1"/>
      <c r="C59" s="1"/>
      <c r="D59" s="7"/>
      <c r="E59" s="9"/>
      <c r="F59" s="9"/>
      <c r="G59" s="7"/>
      <c r="H59" s="9"/>
      <c r="I59" s="9"/>
      <c r="J59" s="4"/>
      <c r="K59" s="1"/>
      <c r="L59" s="1"/>
      <c r="M59" s="1"/>
      <c r="N59" s="1"/>
      <c r="O59" s="1"/>
      <c r="P59" s="1"/>
      <c r="Q59" s="1"/>
    </row>
    <row r="60" spans="1:17" ht="11.25">
      <c r="A60" s="19"/>
      <c r="B60" s="9"/>
      <c r="C60" s="9"/>
      <c r="D60" s="7"/>
      <c r="E60" s="7"/>
      <c r="F60" s="7"/>
      <c r="G60" s="7"/>
      <c r="H60" s="7"/>
      <c r="I60" s="7"/>
      <c r="J60" s="4"/>
      <c r="K60" s="1"/>
      <c r="L60" s="1"/>
      <c r="M60" s="1"/>
      <c r="N60" s="1"/>
      <c r="O60" s="1"/>
      <c r="P60" s="1"/>
      <c r="Q60" s="1"/>
    </row>
    <row r="61" spans="1:17" ht="11.25">
      <c r="A61" s="19"/>
      <c r="B61" s="9"/>
      <c r="C61" s="9"/>
      <c r="D61" s="7"/>
      <c r="E61" s="9"/>
      <c r="F61" s="9"/>
      <c r="G61" s="7"/>
      <c r="H61" s="9"/>
      <c r="I61" s="9"/>
      <c r="J61" s="4"/>
      <c r="K61" s="1"/>
      <c r="L61" s="1"/>
      <c r="M61" s="1"/>
      <c r="N61" s="1"/>
      <c r="O61" s="1"/>
      <c r="P61" s="1"/>
      <c r="Q61" s="1"/>
    </row>
    <row r="62" spans="1:17" ht="11.25">
      <c r="A62" s="20"/>
      <c r="B62" s="9"/>
      <c r="C62" s="9"/>
      <c r="D62" s="7"/>
      <c r="E62" s="9"/>
      <c r="F62" s="9"/>
      <c r="G62" s="7"/>
      <c r="H62" s="9"/>
      <c r="I62" s="9"/>
      <c r="J62" s="4"/>
      <c r="K62" s="1"/>
      <c r="L62" s="1"/>
      <c r="M62" s="1"/>
      <c r="N62" s="1"/>
      <c r="O62" s="1"/>
      <c r="P62" s="1"/>
      <c r="Q62" s="1"/>
    </row>
    <row r="63" spans="1:17" ht="11.25">
      <c r="A63" s="20"/>
      <c r="B63" s="9"/>
      <c r="C63" s="9"/>
      <c r="D63" s="7"/>
      <c r="E63" s="9"/>
      <c r="F63" s="9"/>
      <c r="G63" s="7"/>
      <c r="H63" s="9"/>
      <c r="I63" s="9"/>
      <c r="J63" s="4"/>
      <c r="K63" s="1"/>
      <c r="L63" s="1"/>
      <c r="M63" s="1"/>
      <c r="N63" s="1"/>
      <c r="O63" s="1"/>
      <c r="P63" s="1"/>
      <c r="Q63" s="1"/>
    </row>
    <row r="64" spans="1:17" ht="11.25">
      <c r="A64" s="20"/>
      <c r="B64" s="9"/>
      <c r="C64" s="9"/>
      <c r="D64" s="7"/>
      <c r="E64" s="9"/>
      <c r="F64" s="9"/>
      <c r="G64" s="7"/>
      <c r="H64" s="9"/>
      <c r="I64" s="9"/>
      <c r="J64" s="4"/>
      <c r="K64" s="1"/>
      <c r="L64" s="1"/>
      <c r="M64" s="1"/>
      <c r="N64" s="1"/>
      <c r="O64" s="1"/>
      <c r="P64" s="1"/>
      <c r="Q64" s="1"/>
    </row>
    <row r="65" spans="1:17" ht="11.25">
      <c r="A65" s="20"/>
      <c r="B65" s="9"/>
      <c r="C65" s="9"/>
      <c r="D65" s="7"/>
      <c r="E65" s="9"/>
      <c r="F65" s="9"/>
      <c r="G65" s="7"/>
      <c r="H65" s="9"/>
      <c r="I65" s="9"/>
      <c r="J65" s="4"/>
      <c r="K65" s="1"/>
      <c r="L65" s="1"/>
      <c r="M65" s="1"/>
      <c r="N65" s="1"/>
      <c r="O65" s="1"/>
      <c r="P65" s="1"/>
      <c r="Q65" s="1"/>
    </row>
    <row r="66" spans="1:17" ht="11.25">
      <c r="A66" s="20"/>
      <c r="B66" s="9"/>
      <c r="C66" s="9"/>
      <c r="D66" s="7"/>
      <c r="E66" s="9"/>
      <c r="F66" s="9"/>
      <c r="G66" s="7"/>
      <c r="H66" s="9"/>
      <c r="I66" s="9"/>
      <c r="J66" s="4"/>
      <c r="K66" s="1"/>
      <c r="L66" s="1"/>
      <c r="M66" s="1"/>
      <c r="N66" s="1"/>
      <c r="O66" s="1"/>
      <c r="P66" s="1"/>
      <c r="Q66" s="1"/>
    </row>
    <row r="67" spans="1:17" ht="11.25">
      <c r="A67" s="20"/>
      <c r="B67" s="9"/>
      <c r="C67" s="9"/>
      <c r="D67" s="7"/>
      <c r="E67" s="9"/>
      <c r="F67" s="9"/>
      <c r="G67" s="7"/>
      <c r="H67" s="9"/>
      <c r="I67" s="9"/>
      <c r="J67" s="4"/>
      <c r="K67" s="1"/>
      <c r="L67" s="1"/>
      <c r="M67" s="1"/>
      <c r="N67" s="1"/>
      <c r="O67" s="1"/>
      <c r="P67" s="1"/>
      <c r="Q67" s="1"/>
    </row>
    <row r="68" spans="1:17" ht="11.25">
      <c r="A68" s="20"/>
      <c r="B68" s="9"/>
      <c r="C68" s="9"/>
      <c r="D68" s="7"/>
      <c r="E68" s="9"/>
      <c r="F68" s="9"/>
      <c r="G68" s="7"/>
      <c r="H68" s="9"/>
      <c r="I68" s="9"/>
      <c r="J68" s="4"/>
      <c r="K68" s="1"/>
      <c r="L68" s="1"/>
      <c r="M68" s="1"/>
      <c r="N68" s="1"/>
      <c r="O68" s="1"/>
      <c r="P68" s="1"/>
      <c r="Q68" s="1"/>
    </row>
    <row r="69" spans="1:17" ht="11.25">
      <c r="A69" s="20"/>
      <c r="B69" s="9"/>
      <c r="C69" s="9"/>
      <c r="D69" s="7"/>
      <c r="E69" s="9"/>
      <c r="F69" s="9"/>
      <c r="G69" s="7"/>
      <c r="H69" s="9"/>
      <c r="I69" s="9"/>
      <c r="J69" s="4"/>
      <c r="K69" s="1"/>
      <c r="L69" s="1"/>
      <c r="M69" s="1"/>
      <c r="N69" s="1"/>
      <c r="O69" s="1"/>
      <c r="P69" s="1"/>
      <c r="Q69" s="1"/>
    </row>
    <row r="70" spans="1:10" ht="12.75">
      <c r="A70" s="22"/>
      <c r="B70" s="8"/>
      <c r="C70" s="8"/>
      <c r="D70" s="5"/>
      <c r="E70" s="8"/>
      <c r="F70" s="8"/>
      <c r="G70" s="5"/>
      <c r="H70" s="8"/>
      <c r="I70" s="8"/>
      <c r="J70" s="3"/>
    </row>
    <row r="71" spans="1:10" ht="12.75">
      <c r="A71" s="22"/>
      <c r="B71" s="8"/>
      <c r="C71" s="8"/>
      <c r="D71" s="5"/>
      <c r="E71" s="5"/>
      <c r="F71" s="5"/>
      <c r="G71" s="5"/>
      <c r="H71" s="5"/>
      <c r="I71" s="5"/>
      <c r="J71" s="3"/>
    </row>
    <row r="72" spans="1:10" ht="12.75">
      <c r="A72" s="22"/>
      <c r="B72" s="8"/>
      <c r="C72" s="8"/>
      <c r="D72" s="5"/>
      <c r="E72" s="8"/>
      <c r="F72" s="8"/>
      <c r="G72" s="5"/>
      <c r="H72" s="8"/>
      <c r="I72" s="8"/>
      <c r="J72" s="3"/>
    </row>
    <row r="73" spans="2:10" ht="12.75">
      <c r="B73" s="8"/>
      <c r="C73" s="8"/>
      <c r="D73" s="5"/>
      <c r="E73" s="8"/>
      <c r="F73" s="8"/>
      <c r="G73" s="5"/>
      <c r="H73" s="8"/>
      <c r="I73" s="8"/>
      <c r="J73" s="3"/>
    </row>
    <row r="74" spans="1:10" ht="12.75">
      <c r="A74" s="22"/>
      <c r="B74" s="8"/>
      <c r="C74" s="8"/>
      <c r="D74" s="3"/>
      <c r="E74" s="8"/>
      <c r="F74" s="8"/>
      <c r="G74" s="3"/>
      <c r="H74" s="8"/>
      <c r="I74" s="8"/>
      <c r="J74" s="3"/>
    </row>
    <row r="75" spans="1:10" ht="12.75">
      <c r="A75" s="22"/>
      <c r="B75" s="8"/>
      <c r="C75" s="8"/>
      <c r="D75" s="3"/>
      <c r="E75" s="8"/>
      <c r="F75" s="8"/>
      <c r="G75" s="3"/>
      <c r="H75" s="8"/>
      <c r="I75" s="8"/>
      <c r="J75" s="3"/>
    </row>
    <row r="76" spans="1:10" ht="12.75">
      <c r="A76" s="22"/>
      <c r="B76" s="8"/>
      <c r="C76" s="8"/>
      <c r="D76" s="3"/>
      <c r="E76" s="8"/>
      <c r="F76" s="8"/>
      <c r="G76" s="3"/>
      <c r="H76" s="8"/>
      <c r="I76" s="8"/>
      <c r="J76" s="3"/>
    </row>
    <row r="77" spans="1:10" ht="12.75">
      <c r="A77" s="22"/>
      <c r="B77" s="8"/>
      <c r="C77" s="8"/>
      <c r="D77" s="3"/>
      <c r="E77" s="3"/>
      <c r="F77" s="3"/>
      <c r="G77" s="3"/>
      <c r="H77" s="3"/>
      <c r="I77" s="3"/>
      <c r="J77" s="3"/>
    </row>
    <row r="78" spans="1:10" ht="12.75">
      <c r="A78" s="22"/>
      <c r="B78" s="8"/>
      <c r="C78" s="8"/>
      <c r="D78" s="3"/>
      <c r="E78" s="8"/>
      <c r="F78" s="8"/>
      <c r="G78" s="3"/>
      <c r="H78" s="8"/>
      <c r="I78" s="8"/>
      <c r="J78" s="3"/>
    </row>
    <row r="79" spans="1:10" ht="12.75">
      <c r="A79" s="22"/>
      <c r="B79" s="8"/>
      <c r="C79" s="8"/>
      <c r="D79" s="3"/>
      <c r="E79" s="8"/>
      <c r="F79" s="8"/>
      <c r="G79" s="3"/>
      <c r="H79" s="8"/>
      <c r="I79" s="8"/>
      <c r="J79" s="3"/>
    </row>
    <row r="80" spans="1:10" ht="12.75">
      <c r="A80" s="22"/>
      <c r="B80" s="8"/>
      <c r="C80" s="8"/>
      <c r="D80" s="3"/>
      <c r="E80" s="8"/>
      <c r="F80" s="8"/>
      <c r="G80" s="3"/>
      <c r="H80" s="8"/>
      <c r="I80" s="8"/>
      <c r="J80" s="3"/>
    </row>
    <row r="81" spans="1:10" ht="12.75">
      <c r="A81" s="22"/>
      <c r="B81" s="8"/>
      <c r="C81" s="8"/>
      <c r="D81" s="3"/>
      <c r="E81" s="8"/>
      <c r="F81" s="8"/>
      <c r="G81" s="3"/>
      <c r="H81" s="8"/>
      <c r="I81" s="8"/>
      <c r="J81" s="3"/>
    </row>
    <row r="82" spans="2:10" ht="11.25">
      <c r="B82" s="14"/>
      <c r="C82" s="14"/>
      <c r="D82" s="12"/>
      <c r="E82" s="12"/>
      <c r="F82" s="12"/>
      <c r="G82" s="12"/>
      <c r="H82" s="12"/>
      <c r="I82" s="12"/>
      <c r="J82" s="3"/>
    </row>
    <row r="83" spans="1:10" ht="11.25">
      <c r="A83" s="24"/>
      <c r="B83" s="11"/>
      <c r="C83" s="11"/>
      <c r="D83" s="13"/>
      <c r="E83" s="11"/>
      <c r="F83" s="11"/>
      <c r="G83" s="13"/>
      <c r="H83" s="11"/>
      <c r="I83" s="11"/>
      <c r="J83" s="3"/>
    </row>
    <row r="84" spans="1:10" ht="12.75">
      <c r="A84" s="22"/>
      <c r="B84" s="8"/>
      <c r="C84" s="8"/>
      <c r="D84" s="3"/>
      <c r="E84" s="8"/>
      <c r="F84" s="8"/>
      <c r="G84" s="3"/>
      <c r="H84" s="8"/>
      <c r="I84" s="8"/>
      <c r="J84" s="3"/>
    </row>
    <row r="85" spans="1:10" ht="12.75">
      <c r="A85" s="22"/>
      <c r="B85" s="8"/>
      <c r="C85" s="8"/>
      <c r="D85" s="3"/>
      <c r="E85" s="8"/>
      <c r="F85" s="8"/>
      <c r="G85" s="3"/>
      <c r="H85" s="8"/>
      <c r="I85" s="8"/>
      <c r="J85" s="3"/>
    </row>
    <row r="86" spans="1:10" ht="12.75">
      <c r="A86" s="22"/>
      <c r="B86" s="8"/>
      <c r="C86" s="8"/>
      <c r="D86" s="3"/>
      <c r="E86" s="3"/>
      <c r="F86" s="3"/>
      <c r="G86" s="3"/>
      <c r="H86" s="3"/>
      <c r="I86" s="3"/>
      <c r="J86" s="3"/>
    </row>
    <row r="87" spans="1:10" ht="12.75">
      <c r="A87" s="22"/>
      <c r="B87" s="8"/>
      <c r="C87" s="8"/>
      <c r="D87" s="3"/>
      <c r="E87" s="8"/>
      <c r="F87" s="8"/>
      <c r="G87" s="3"/>
      <c r="H87" s="8"/>
      <c r="I87" s="8"/>
      <c r="J87" s="3"/>
    </row>
    <row r="88" spans="1:10" ht="12.75">
      <c r="A88" s="22"/>
      <c r="B88" s="8"/>
      <c r="C88" s="8"/>
      <c r="D88" s="3"/>
      <c r="E88" s="8"/>
      <c r="F88" s="8"/>
      <c r="G88" s="3"/>
      <c r="H88" s="8"/>
      <c r="I88" s="8"/>
      <c r="J88" s="3"/>
    </row>
    <row r="89" spans="1:10" ht="12.75">
      <c r="A89" s="22"/>
      <c r="B89" s="8"/>
      <c r="C89" s="8"/>
      <c r="D89" s="3"/>
      <c r="E89" s="8"/>
      <c r="F89" s="8"/>
      <c r="G89" s="3"/>
      <c r="H89" s="8"/>
      <c r="I89" s="8"/>
      <c r="J89" s="3"/>
    </row>
    <row r="90" spans="1:10" ht="12.75">
      <c r="A90" s="22"/>
      <c r="B90" s="8"/>
      <c r="C90" s="8"/>
      <c r="D90" s="3"/>
      <c r="E90" s="8"/>
      <c r="F90" s="8"/>
      <c r="G90" s="3"/>
      <c r="H90" s="8"/>
      <c r="I90" s="8"/>
      <c r="J90" s="3"/>
    </row>
    <row r="91" spans="1:9" ht="12.75">
      <c r="A91" s="22"/>
      <c r="B91" s="8"/>
      <c r="C91" s="8"/>
      <c r="D91" s="3"/>
      <c r="E91" s="8"/>
      <c r="F91" s="8"/>
      <c r="G91" s="3"/>
      <c r="H91" s="8"/>
      <c r="I91" s="8"/>
    </row>
    <row r="92" spans="1:9" ht="12.75">
      <c r="A92" s="22"/>
      <c r="B92" s="8"/>
      <c r="C92" s="8"/>
      <c r="D92" s="3"/>
      <c r="E92" s="3"/>
      <c r="F92" s="3"/>
      <c r="G92" s="3"/>
      <c r="H92" s="3"/>
      <c r="I92" s="3"/>
    </row>
    <row r="93" spans="1:9" ht="11.25">
      <c r="A93" s="24"/>
      <c r="B93" s="15"/>
      <c r="C93" s="15"/>
      <c r="D93" s="13"/>
      <c r="E93" s="11"/>
      <c r="F93" s="11"/>
      <c r="G93" s="13"/>
      <c r="H93" s="11"/>
      <c r="I93" s="11"/>
    </row>
    <row r="94" spans="1:9" ht="12.75">
      <c r="A94" s="24"/>
      <c r="B94" s="8"/>
      <c r="C94" s="8"/>
      <c r="D94" s="5"/>
      <c r="E94" s="8"/>
      <c r="F94" s="8"/>
      <c r="G94" s="5"/>
      <c r="H94" s="8"/>
      <c r="I94" s="8"/>
    </row>
    <row r="95" spans="1:9" ht="12.75">
      <c r="A95" s="22"/>
      <c r="B95" s="8"/>
      <c r="C95" s="8"/>
      <c r="D95" s="5"/>
      <c r="E95" s="5"/>
      <c r="F95" s="5"/>
      <c r="G95" s="5"/>
      <c r="H95" s="5"/>
      <c r="I95" s="5"/>
    </row>
    <row r="96" spans="1:9" ht="12.75">
      <c r="A96" s="22"/>
      <c r="B96" s="8"/>
      <c r="C96" s="8"/>
      <c r="D96" s="5"/>
      <c r="E96" s="8"/>
      <c r="F96" s="8"/>
      <c r="G96" s="5"/>
      <c r="H96" s="8"/>
      <c r="I96" s="8"/>
    </row>
    <row r="97" spans="1:9" ht="12.75">
      <c r="A97" s="22"/>
      <c r="D97" s="5"/>
      <c r="E97" s="8"/>
      <c r="F97" s="8"/>
      <c r="G97" s="5"/>
      <c r="H97" s="8"/>
      <c r="I97" s="8"/>
    </row>
    <row r="98" spans="1:9" ht="12.75">
      <c r="A98" s="24"/>
      <c r="B98" s="8"/>
      <c r="C98" s="8"/>
      <c r="D98" s="5"/>
      <c r="E98" s="5"/>
      <c r="F98" s="5"/>
      <c r="G98" s="5"/>
      <c r="H98" s="5"/>
      <c r="I98" s="5"/>
    </row>
    <row r="99" spans="1:9" ht="11.25">
      <c r="A99" s="24"/>
      <c r="B99" s="10"/>
      <c r="C99" s="10"/>
      <c r="D99" s="10"/>
      <c r="E99" s="10"/>
      <c r="F99" s="10"/>
      <c r="G99" s="10"/>
      <c r="H99" s="10"/>
      <c r="I99" s="10"/>
    </row>
    <row r="100" spans="2:9" ht="12.75">
      <c r="B100" s="8"/>
      <c r="C100" s="8"/>
      <c r="E100" s="8"/>
      <c r="F100" s="8"/>
      <c r="H100" s="8"/>
      <c r="I100" s="8"/>
    </row>
    <row r="102" spans="1:9" ht="11.25">
      <c r="A102" s="24"/>
      <c r="B102" s="11"/>
      <c r="C102" s="11"/>
      <c r="D102" s="15"/>
      <c r="E102" s="11"/>
      <c r="F102" s="11"/>
      <c r="G102" s="15"/>
      <c r="H102" s="11"/>
      <c r="I102" s="11"/>
    </row>
    <row r="103" spans="1:9" ht="12.75">
      <c r="A103" s="22"/>
      <c r="B103" s="8"/>
      <c r="C103" s="8"/>
      <c r="E103" s="8"/>
      <c r="F103" s="8"/>
      <c r="H103" s="8"/>
      <c r="I103" s="8"/>
    </row>
    <row r="104" spans="1:9" ht="12.75">
      <c r="A104" s="22"/>
      <c r="B104" s="8"/>
      <c r="C104" s="8"/>
      <c r="E104" s="8"/>
      <c r="F104" s="8"/>
      <c r="H104" s="8"/>
      <c r="I104" s="8"/>
    </row>
    <row r="105" spans="1:9" ht="12.75">
      <c r="A105" s="22"/>
      <c r="B105" s="8"/>
      <c r="C105" s="8"/>
      <c r="E105" s="8"/>
      <c r="F105" s="8"/>
      <c r="H105" s="8"/>
      <c r="I105" s="8"/>
    </row>
    <row r="107" spans="1:9" ht="11.25">
      <c r="A107" s="24"/>
      <c r="B107" s="11"/>
      <c r="C107" s="11"/>
      <c r="D107" s="15"/>
      <c r="E107" s="11"/>
      <c r="F107" s="11"/>
      <c r="G107" s="15"/>
      <c r="H107" s="11"/>
      <c r="I107" s="11"/>
    </row>
    <row r="108" spans="1:9" ht="12.75">
      <c r="A108" s="22"/>
      <c r="B108" s="8"/>
      <c r="C108" s="8"/>
      <c r="E108" s="8"/>
      <c r="F108" s="8"/>
      <c r="H108" s="8"/>
      <c r="I108" s="8"/>
    </row>
    <row r="110" spans="1:9" ht="12.75">
      <c r="A110" s="22"/>
      <c r="B110" s="8"/>
      <c r="C110" s="8"/>
      <c r="E110" s="8"/>
      <c r="F110" s="8"/>
      <c r="H110" s="8"/>
      <c r="I110" s="8"/>
    </row>
    <row r="111" spans="1:9" ht="12.75">
      <c r="A111" s="22"/>
      <c r="B111" s="8"/>
      <c r="C111" s="8"/>
      <c r="E111" s="8"/>
      <c r="F111" s="8"/>
      <c r="H111" s="8"/>
      <c r="I111" s="8"/>
    </row>
    <row r="113" spans="1:9" ht="12.75">
      <c r="A113" s="22"/>
      <c r="B113" s="8"/>
      <c r="C113" s="8"/>
      <c r="E113" s="8"/>
      <c r="F113" s="8"/>
      <c r="H113" s="8"/>
      <c r="I113" s="8"/>
    </row>
    <row r="122" spans="2:9" ht="11.25">
      <c r="B122" s="14"/>
      <c r="C122" s="14"/>
      <c r="D122" s="14"/>
      <c r="E122" s="14"/>
      <c r="F122" s="14"/>
      <c r="G122" s="14"/>
      <c r="H122" s="14"/>
      <c r="I122" s="14"/>
    </row>
    <row r="123" spans="2:9" ht="11.25">
      <c r="B123" s="14"/>
      <c r="C123" s="14"/>
      <c r="D123" s="14"/>
      <c r="E123" s="14"/>
      <c r="F123" s="14"/>
      <c r="G123" s="14"/>
      <c r="H123" s="14"/>
      <c r="I123" s="14"/>
    </row>
    <row r="124" spans="2:9" ht="11.25">
      <c r="B124" s="14"/>
      <c r="C124" s="14"/>
      <c r="D124" s="14"/>
      <c r="E124" s="14"/>
      <c r="F124" s="14"/>
      <c r="G124" s="14"/>
      <c r="H124" s="14"/>
      <c r="I124" s="14"/>
    </row>
    <row r="125" spans="2:9" ht="11.25"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25"/>
      <c r="B126" s="15"/>
      <c r="C126" s="16"/>
      <c r="D126" s="16"/>
      <c r="E126" s="16"/>
      <c r="F126" s="16"/>
      <c r="G126" s="17"/>
      <c r="H126" s="17"/>
      <c r="I126" s="17"/>
    </row>
    <row r="127" spans="1:9" ht="12.75">
      <c r="A127" s="25"/>
      <c r="B127" s="16"/>
      <c r="C127" s="16"/>
      <c r="D127" s="16"/>
      <c r="E127" s="16"/>
      <c r="F127" s="16"/>
      <c r="G127" s="17"/>
      <c r="H127" s="17"/>
      <c r="I127" s="17"/>
    </row>
    <row r="128" spans="1:9" ht="12.75">
      <c r="A128" s="25"/>
      <c r="B128" s="16"/>
      <c r="C128" s="16"/>
      <c r="D128" s="15"/>
      <c r="E128" s="16"/>
      <c r="F128" s="16"/>
      <c r="G128" s="15"/>
      <c r="H128" s="15"/>
      <c r="I128" s="15"/>
    </row>
    <row r="129" spans="1:9" ht="11.25">
      <c r="A129" s="25"/>
      <c r="B129" s="15"/>
      <c r="C129" s="15"/>
      <c r="D129" s="15"/>
      <c r="E129" s="15"/>
      <c r="F129" s="15"/>
      <c r="G129" s="15"/>
      <c r="H129" s="15"/>
      <c r="I129" s="15"/>
    </row>
    <row r="138" ht="11.25">
      <c r="N138" s="15"/>
    </row>
    <row r="139" ht="11.25">
      <c r="N139" s="15"/>
    </row>
    <row r="140" ht="11.25">
      <c r="N140" s="15"/>
    </row>
    <row r="141" ht="11.25">
      <c r="N141" s="15"/>
    </row>
    <row r="142" ht="11.25">
      <c r="N142" s="15"/>
    </row>
    <row r="143" ht="11.25">
      <c r="N143" s="15"/>
    </row>
    <row r="144" ht="11.25">
      <c r="N144" s="15"/>
    </row>
    <row r="145" ht="11.25">
      <c r="N145" s="15"/>
    </row>
    <row r="146" ht="11.25">
      <c r="N146" s="15"/>
    </row>
    <row r="147" ht="11.25">
      <c r="N147" s="15"/>
    </row>
    <row r="148" spans="3:14" ht="11.25">
      <c r="C148" s="5"/>
      <c r="D148" s="5"/>
      <c r="E148" s="5"/>
      <c r="G148" s="5"/>
      <c r="H148" s="5"/>
      <c r="I148" s="5"/>
      <c r="N148" s="15"/>
    </row>
    <row r="149" spans="3:14" ht="11.25">
      <c r="C149" s="5"/>
      <c r="D149" s="5"/>
      <c r="E149" s="5"/>
      <c r="G149" s="5"/>
      <c r="H149" s="5"/>
      <c r="I149" s="5"/>
      <c r="N149" s="15"/>
    </row>
    <row r="150" spans="2:14" ht="12.75">
      <c r="B150" s="2"/>
      <c r="C150" s="2"/>
      <c r="D150" s="5"/>
      <c r="E150" s="2"/>
      <c r="F150" s="2"/>
      <c r="G150" s="5"/>
      <c r="H150" s="2"/>
      <c r="I150" s="2"/>
      <c r="N150" s="15"/>
    </row>
    <row r="151" spans="3:14" ht="11.25">
      <c r="C151" s="5"/>
      <c r="D151" s="5"/>
      <c r="E151" s="5"/>
      <c r="G151" s="5"/>
      <c r="H151" s="5"/>
      <c r="I151" s="5"/>
      <c r="N151" s="15"/>
    </row>
    <row r="152" spans="3:14" ht="11.25">
      <c r="C152" s="5"/>
      <c r="D152" s="5"/>
      <c r="E152" s="5"/>
      <c r="G152" s="5"/>
      <c r="H152" s="5"/>
      <c r="I152" s="5"/>
      <c r="N152" s="15"/>
    </row>
    <row r="153" spans="2:14" ht="11.25">
      <c r="B153" s="5"/>
      <c r="C153" s="5"/>
      <c r="D153" s="5"/>
      <c r="E153" s="5"/>
      <c r="F153" s="5"/>
      <c r="G153" s="5"/>
      <c r="H153" s="5"/>
      <c r="I153" s="5"/>
      <c r="N153" s="15"/>
    </row>
    <row r="154" spans="1:10" ht="12.75">
      <c r="A154" s="22"/>
      <c r="B154" s="8"/>
      <c r="C154" s="8"/>
      <c r="D154" s="3"/>
      <c r="E154" s="8"/>
      <c r="F154" s="8"/>
      <c r="G154" s="3"/>
      <c r="H154" s="8"/>
      <c r="I154" s="8"/>
      <c r="J154" s="3"/>
    </row>
    <row r="155" spans="1:10" ht="12.75">
      <c r="A155" s="22"/>
      <c r="B155" s="8"/>
      <c r="C155" s="8"/>
      <c r="D155" s="3"/>
      <c r="E155" s="8"/>
      <c r="F155" s="8"/>
      <c r="G155" s="3"/>
      <c r="H155" s="8"/>
      <c r="I155" s="8"/>
      <c r="J155" s="3"/>
    </row>
    <row r="156" spans="1:10" ht="12.75">
      <c r="A156" s="22"/>
      <c r="B156" s="8"/>
      <c r="C156" s="8"/>
      <c r="D156" s="3"/>
      <c r="E156" s="8"/>
      <c r="F156" s="8"/>
      <c r="G156" s="3"/>
      <c r="H156" s="8"/>
      <c r="I156" s="8"/>
      <c r="J156" s="3"/>
    </row>
    <row r="157" spans="1:10" ht="12.75">
      <c r="A157" s="22"/>
      <c r="B157" s="8"/>
      <c r="C157" s="8"/>
      <c r="D157" s="3"/>
      <c r="E157" s="8"/>
      <c r="F157" s="8"/>
      <c r="G157" s="3"/>
      <c r="H157" s="8"/>
      <c r="I157" s="8"/>
      <c r="J157" s="3"/>
    </row>
    <row r="158" spans="1:9" ht="12.75">
      <c r="A158" s="22"/>
      <c r="B158" s="8"/>
      <c r="C158" s="8"/>
      <c r="D158" s="3"/>
      <c r="E158" s="8"/>
      <c r="F158" s="8"/>
      <c r="G158" s="3"/>
      <c r="H158" s="8"/>
      <c r="I158" s="8"/>
    </row>
  </sheetData>
  <mergeCells count="26">
    <mergeCell ref="H29:H31"/>
    <mergeCell ref="B7:C7"/>
    <mergeCell ref="E7:F7"/>
    <mergeCell ref="A7:A8"/>
    <mergeCell ref="H7:I7"/>
    <mergeCell ref="D7:D8"/>
    <mergeCell ref="G7:G8"/>
    <mergeCell ref="B9:B11"/>
    <mergeCell ref="C9:C11"/>
    <mergeCell ref="E9:E11"/>
    <mergeCell ref="F9:F11"/>
    <mergeCell ref="D9:D38"/>
    <mergeCell ref="B19:B21"/>
    <mergeCell ref="C19:C21"/>
    <mergeCell ref="E19:E21"/>
    <mergeCell ref="F19:F21"/>
    <mergeCell ref="I29:I31"/>
    <mergeCell ref="B29:B31"/>
    <mergeCell ref="C29:C31"/>
    <mergeCell ref="E29:E31"/>
    <mergeCell ref="F29:F31"/>
    <mergeCell ref="G9:G38"/>
    <mergeCell ref="H9:H11"/>
    <mergeCell ref="I9:I11"/>
    <mergeCell ref="H19:H21"/>
    <mergeCell ref="I19:I21"/>
  </mergeCells>
  <printOptions/>
  <pageMargins left="0.79" right="0.75" top="1" bottom="1" header="0.5118110236220472" footer="0.5118110236220472"/>
  <pageSetup horizontalDpi="600" verticalDpi="600" orientation="portrait" paperSize="9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2003-10-14T09:56:27Z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