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315" windowHeight="4695" activeTab="0"/>
  </bookViews>
  <sheets>
    <sheet name="CCT-11" sheetId="1" r:id="rId1"/>
  </sheets>
  <definedNames>
    <definedName name="HTML_CodePage" hidden="1">1252</definedName>
    <definedName name="HTML_Control" hidden="1">{"'CCT-11'!$A$7:$P$29"}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"C:\Mis documentos\Cct11.htm"</definedName>
    <definedName name="HTML_Title" hidden="1">""</definedName>
    <definedName name="HTML1_1" localSheetId="0" hidden="1">"[CCT12.WK4]A!$A$1:$Q$29"</definedName>
    <definedName name="HTML1_10" localSheetId="0" hidden="1">""</definedName>
    <definedName name="HTML1_11" localSheetId="0" hidden="1">1</definedName>
    <definedName name="HTML1_12" localSheetId="0" hidden="1">"N:\DOCUMENT\Anuario\html\CCT12.htm"</definedName>
    <definedName name="HTML1_2" localSheetId="0" hidden="1">1</definedName>
    <definedName name="HTML1_3" localSheetId="0" hidden="1">""</definedName>
    <definedName name="HTML1_4" localSheetId="0" hidden="1">""</definedName>
    <definedName name="HTML1_5" localSheetId="0" hidden="1">""</definedName>
    <definedName name="HTML1_6" localSheetId="0" hidden="1">-4146</definedName>
    <definedName name="HTML1_7" localSheetId="0" hidden="1">-4146</definedName>
    <definedName name="HTML1_8" localSheetId="0" hidden="1">""</definedName>
    <definedName name="HTML1_9" localSheetId="0" hidden="1">""</definedName>
    <definedName name="HTML2_1" hidden="1">"'[CCT-12.XLS]CCT-12'!$B$2:$Q$29"</definedName>
    <definedName name="HTML2_10" hidden="1">""</definedName>
    <definedName name="HTML2_11" hidden="1">1</definedName>
    <definedName name="HTML2_12" hidden="1">"L:\ANU96htm\cct12.htm"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-4146</definedName>
    <definedName name="HTML2_8" hidden="1">""</definedName>
    <definedName name="HTML2_9" hidden="1">""</definedName>
    <definedName name="HTML3_1" hidden="1">"'[CCT-12.XLS]CCT-12'!$B$29:$P$29"</definedName>
    <definedName name="HTML3_10" hidden="1">""</definedName>
    <definedName name="HTML3_11" hidden="1">1</definedName>
    <definedName name="HTML3_12" hidden="1">"L:\ANU96htm\cct12.htm"</definedName>
    <definedName name="HTML3_2" hidden="1">1</definedName>
    <definedName name="HTML3_3" hidden="1">""</definedName>
    <definedName name="HTML3_4" hidden="1">""</definedName>
    <definedName name="HTML3_5" hidden="1">""</definedName>
    <definedName name="HTML3_6" hidden="1">-4146</definedName>
    <definedName name="HTML3_7" hidden="1">-4146</definedName>
    <definedName name="HTML3_8" hidden="1">""</definedName>
    <definedName name="HTML3_9" hidden="1">""</definedName>
    <definedName name="HTML4_1" hidden="1">"'[CCT-11.XLS]CCT-12'!$A$7:$O$31"</definedName>
    <definedName name="HTML4_10" hidden="1">""</definedName>
    <definedName name="HTML4_11" hidden="1">1</definedName>
    <definedName name="HTML4_12" hidden="1">"L:\ANU97HTM\cct11.htm"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Count" localSheetId="0" hidden="1">4</definedName>
    <definedName name="NURIA">'CCT-11'!$B$11:$HF$8124</definedName>
  </definedNames>
  <calcPr fullCalcOnLoad="1"/>
</workbook>
</file>

<file path=xl/sharedStrings.xml><?xml version="1.0" encoding="utf-8"?>
<sst xmlns="http://schemas.openxmlformats.org/spreadsheetml/2006/main" count="65" uniqueCount="22">
  <si>
    <t>CONVENIOS COLECTIVOS DE TRABAJO</t>
  </si>
  <si>
    <t>CCT-11.</t>
  </si>
  <si>
    <t>Convenios, trabajadores y aumento</t>
  </si>
  <si>
    <t xml:space="preserve">salarial, por ámbito funcional y </t>
  </si>
  <si>
    <t>cláusula de salvaguarda (1).</t>
  </si>
  <si>
    <t>CONVENIOS</t>
  </si>
  <si>
    <t>TRABAJADORES</t>
  </si>
  <si>
    <t>AUMENTO SALARIAL PACTADO</t>
  </si>
  <si>
    <t>AUMENTO SALARIAL REVISADO</t>
  </si>
  <si>
    <t>Valores absolutos</t>
  </si>
  <si>
    <t>Porcentaje sobre total trabajadores en cada ámbito</t>
  </si>
  <si>
    <t>En porcentaje</t>
  </si>
  <si>
    <t>TOTAL</t>
  </si>
  <si>
    <t xml:space="preserve">Sin cláusula </t>
  </si>
  <si>
    <t xml:space="preserve">Con cláusula </t>
  </si>
  <si>
    <t>CONVENIOS DE EMPRESA</t>
  </si>
  <si>
    <t>(1) Véase nota a este cuadro en FUENTES Y NOTAS EXPLICATIVAS.</t>
  </si>
  <si>
    <t xml:space="preserve"> </t>
  </si>
  <si>
    <t xml:space="preserve">Con revisión efectiva </t>
  </si>
  <si>
    <t xml:space="preserve">Sin revisión efectiva </t>
  </si>
  <si>
    <t>CONVENIOS DE OTRO ÁMBITO</t>
  </si>
  <si>
    <t>2002(*)</t>
  </si>
</sst>
</file>

<file path=xl/styles.xml><?xml version="1.0" encoding="utf-8"?>
<styleSheet xmlns="http://schemas.openxmlformats.org/spreadsheetml/2006/main">
  <numFmts count="17">
    <numFmt numFmtId="5" formatCode="#,##0\ &quot;Pts&quot;;\-#,##0\ &quot;Pts&quot;"/>
    <numFmt numFmtId="6" formatCode="#,##0\ &quot;Pts&quot;;[Red]\-#,##0\ &quot;Pts&quot;"/>
    <numFmt numFmtId="7" formatCode="#,##0.00\ &quot;Pts&quot;;\-#,##0.00\ &quot;Pts&quot;"/>
    <numFmt numFmtId="8" formatCode="#,##0.00\ &quot;Pts&quot;;[Red]\-#,##0.00\ &quot;Pts&quot;"/>
    <numFmt numFmtId="42" formatCode="_-* #,##0\ &quot;Pts&quot;_-;\-* #,##0\ &quot;Pts&quot;_-;_-* &quot;-&quot;\ &quot;Pts&quot;_-;_-@_-"/>
    <numFmt numFmtId="41" formatCode="_-* #,##0\ _P_t_s_-;\-* #,##0\ _P_t_s_-;_-* &quot;-&quot;\ _P_t_s_-;_-@_-"/>
    <numFmt numFmtId="44" formatCode="_-* #,##0.00\ &quot;Pts&quot;_-;\-* #,##0.00\ &quot;Pts&quot;_-;_-* &quot;-&quot;??\ &quot;Pts&quot;_-;_-@_-"/>
    <numFmt numFmtId="43" formatCode="_-* #,##0.00\ _P_t_s_-;\-* #,##0.00\ _P_t_s_-;_-* &quot;-&quot;??\ _P_t_s_-;_-@_-"/>
    <numFmt numFmtId="164" formatCode="0_)"/>
    <numFmt numFmtId="165" formatCode="mmm\-yy_)"/>
    <numFmt numFmtId="166" formatCode="#,##0_);\(#,##0\)"/>
    <numFmt numFmtId="167" formatCode="0.00_)"/>
    <numFmt numFmtId="168" formatCode="#,##0.0_);\(#,##0.0\)"/>
    <numFmt numFmtId="169" formatCode="#,##0.00_);\(#,##0.00\)"/>
    <numFmt numFmtId="170" formatCode=";;;"/>
    <numFmt numFmtId="171" formatCode="#,##0.0"/>
    <numFmt numFmtId="172" formatCode="mmm\-\a\a"/>
  </numFmts>
  <fonts count="13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10"/>
      <name val="Courier"/>
      <family val="0"/>
    </font>
    <font>
      <sz val="8"/>
      <color indexed="8"/>
      <name val="Arial"/>
      <family val="0"/>
    </font>
    <font>
      <sz val="7"/>
      <color indexed="8"/>
      <name val="Arial"/>
      <family val="0"/>
    </font>
    <font>
      <b/>
      <sz val="8"/>
      <color indexed="8"/>
      <name val="Arial"/>
      <family val="0"/>
    </font>
    <font>
      <b/>
      <sz val="7"/>
      <color indexed="8"/>
      <name val="Arial"/>
      <family val="0"/>
    </font>
    <font>
      <b/>
      <sz val="6"/>
      <color indexed="8"/>
      <name val="Times New Roman"/>
      <family val="0"/>
    </font>
    <font>
      <sz val="6"/>
      <color indexed="8"/>
      <name val="Times New Roman"/>
      <family val="0"/>
    </font>
    <font>
      <b/>
      <sz val="10"/>
      <name val="Arial"/>
      <family val="2"/>
    </font>
    <font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4" fontId="4" fillId="0" borderId="0">
      <alignment/>
      <protection/>
    </xf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166" fontId="5" fillId="0" borderId="0" xfId="0" applyNumberFormat="1" applyFont="1" applyAlignment="1" applyProtection="1">
      <alignment vertical="center"/>
      <protection/>
    </xf>
    <xf numFmtId="166" fontId="7" fillId="0" borderId="0" xfId="0" applyNumberFormat="1" applyFont="1" applyAlignment="1" applyProtection="1">
      <alignment/>
      <protection/>
    </xf>
    <xf numFmtId="166" fontId="9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70" fontId="5" fillId="0" borderId="0" xfId="0" applyNumberFormat="1" applyFont="1" applyAlignment="1" applyProtection="1">
      <alignment/>
      <protection/>
    </xf>
    <xf numFmtId="166" fontId="5" fillId="0" borderId="0" xfId="0" applyNumberFormat="1" applyFont="1" applyAlignment="1" applyProtection="1">
      <alignment/>
      <protection/>
    </xf>
    <xf numFmtId="170" fontId="10" fillId="0" borderId="0" xfId="0" applyNumberFormat="1" applyFont="1" applyAlignment="1" applyProtection="1">
      <alignment/>
      <protection/>
    </xf>
    <xf numFmtId="170" fontId="9" fillId="0" borderId="0" xfId="0" applyNumberFormat="1" applyFont="1" applyAlignment="1" applyProtection="1">
      <alignment/>
      <protection/>
    </xf>
    <xf numFmtId="166" fontId="10" fillId="0" borderId="0" xfId="0" applyNumberFormat="1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 horizontal="left"/>
    </xf>
    <xf numFmtId="0" fontId="6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172" fontId="11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/>
    </xf>
    <xf numFmtId="0" fontId="11" fillId="0" borderId="0" xfId="0" applyNumberFormat="1" applyFont="1" applyAlignment="1">
      <alignment horizontal="left" vertical="center"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166" fontId="0" fillId="0" borderId="0" xfId="0" applyNumberFormat="1" applyFont="1" applyAlignment="1" applyProtection="1">
      <alignment vertical="center"/>
      <protection/>
    </xf>
    <xf numFmtId="166" fontId="1" fillId="0" borderId="0" xfId="0" applyNumberFormat="1" applyFont="1" applyAlignment="1" applyProtection="1">
      <alignment/>
      <protection/>
    </xf>
    <xf numFmtId="170" fontId="0" fillId="0" borderId="0" xfId="0" applyNumberFormat="1" applyFont="1" applyAlignment="1" applyProtection="1">
      <alignment/>
      <protection/>
    </xf>
    <xf numFmtId="166" fontId="0" fillId="0" borderId="0" xfId="0" applyNumberFormat="1" applyFont="1" applyAlignment="1" applyProtection="1">
      <alignment/>
      <protection/>
    </xf>
    <xf numFmtId="167" fontId="0" fillId="0" borderId="0" xfId="0" applyNumberFormat="1" applyFont="1" applyAlignment="1" applyProtection="1">
      <alignment/>
      <protection/>
    </xf>
    <xf numFmtId="169" fontId="0" fillId="0" borderId="0" xfId="0" applyNumberFormat="1" applyFont="1" applyAlignment="1" applyProtection="1">
      <alignment/>
      <protection/>
    </xf>
    <xf numFmtId="168" fontId="0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 horizontal="centerContinuous" vertical="center"/>
      <protection/>
    </xf>
    <xf numFmtId="0" fontId="0" fillId="0" borderId="0" xfId="0" applyFont="1" applyAlignment="1" applyProtection="1">
      <alignment horizontal="left" vertical="center"/>
      <protection/>
    </xf>
    <xf numFmtId="166" fontId="1" fillId="0" borderId="0" xfId="0" applyNumberFormat="1" applyFont="1" applyAlignment="1">
      <alignment horizontal="right" vertical="center"/>
    </xf>
    <xf numFmtId="166" fontId="0" fillId="0" borderId="0" xfId="0" applyNumberFormat="1" applyFont="1" applyAlignment="1">
      <alignment horizontal="right" vertical="center"/>
    </xf>
    <xf numFmtId="168" fontId="1" fillId="0" borderId="0" xfId="0" applyNumberFormat="1" applyFont="1" applyAlignment="1">
      <alignment horizontal="right" vertical="center"/>
    </xf>
    <xf numFmtId="169" fontId="1" fillId="0" borderId="0" xfId="0" applyNumberFormat="1" applyFont="1" applyAlignment="1">
      <alignment horizontal="right" vertical="center"/>
    </xf>
    <xf numFmtId="168" fontId="0" fillId="0" borderId="0" xfId="0" applyNumberFormat="1" applyFont="1" applyAlignment="1">
      <alignment horizontal="right" vertical="center"/>
    </xf>
    <xf numFmtId="169" fontId="0" fillId="0" borderId="0" xfId="0" applyNumberFormat="1" applyFont="1" applyAlignment="1">
      <alignment horizontal="right" vertical="center"/>
    </xf>
    <xf numFmtId="0" fontId="0" fillId="2" borderId="0" xfId="0" applyFont="1" applyFill="1" applyAlignment="1">
      <alignment/>
    </xf>
    <xf numFmtId="0" fontId="12" fillId="0" borderId="2" xfId="0" applyFont="1" applyBorder="1" applyAlignment="1" applyProtection="1">
      <alignment vertical="center"/>
      <protection/>
    </xf>
    <xf numFmtId="0" fontId="1" fillId="0" borderId="2" xfId="0" applyFont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NumberFormat="1" applyFont="1" applyAlignment="1">
      <alignment horizontal="right" vertical="center"/>
    </xf>
    <xf numFmtId="166" fontId="1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1" fillId="2" borderId="0" xfId="0" applyNumberFormat="1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166" fontId="1" fillId="0" borderId="0" xfId="0" applyNumberFormat="1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 wrapText="1"/>
      <protection/>
    </xf>
    <xf numFmtId="0" fontId="0" fillId="0" borderId="4" xfId="0" applyBorder="1" applyAlignment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166" fontId="1" fillId="0" borderId="4" xfId="0" applyNumberFormat="1" applyFont="1" applyBorder="1" applyAlignment="1" applyProtection="1">
      <alignment horizontal="center" vertical="center"/>
      <protection/>
    </xf>
    <xf numFmtId="166" fontId="1" fillId="0" borderId="0" xfId="0" applyNumberFormat="1" applyFont="1" applyAlignment="1" applyProtection="1">
      <alignment horizontal="center" vertical="center"/>
      <protection/>
    </xf>
    <xf numFmtId="166" fontId="1" fillId="0" borderId="4" xfId="0" applyNumberFormat="1" applyFont="1" applyBorder="1" applyAlignment="1" applyProtection="1">
      <alignment vertical="center"/>
      <protection/>
    </xf>
    <xf numFmtId="0" fontId="1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  <xf numFmtId="0" fontId="12" fillId="0" borderId="0" xfId="0" applyFont="1" applyBorder="1" applyAlignment="1" applyProtection="1">
      <alignment vertical="center"/>
      <protection/>
    </xf>
    <xf numFmtId="166" fontId="1" fillId="0" borderId="5" xfId="0" applyNumberFormat="1" applyFont="1" applyBorder="1" applyAlignment="1" applyProtection="1">
      <alignment horizontal="center" vertical="center" wrapText="1"/>
      <protection/>
    </xf>
    <xf numFmtId="0" fontId="0" fillId="0" borderId="5" xfId="0" applyBorder="1" applyAlignment="1">
      <alignment horizontal="center" vertical="center" wrapText="1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No-definido" xfId="19"/>
    <cellStyle name="No-definido_B" xfId="20"/>
    <cellStyle name="No-definido_C" xfId="21"/>
    <cellStyle name="No-definido_D" xfId="22"/>
    <cellStyle name="No-definido_E" xfId="23"/>
    <cellStyle name="No-definido_F" xfId="24"/>
    <cellStyle name="No-definido_G" xfId="25"/>
    <cellStyle name="No-definido_H" xfId="26"/>
    <cellStyle name="No-definido_I" xfId="27"/>
    <cellStyle name="No-definido_J" xfId="28"/>
    <cellStyle name="No-definido_K" xfId="29"/>
    <cellStyle name="No-definido_L" xfId="30"/>
    <cellStyle name="No-definido_M" xfId="31"/>
    <cellStyle name="No-definido_N" xfId="32"/>
    <cellStyle name="No-definido_O" xfId="33"/>
    <cellStyle name="No-definido_P" xfId="34"/>
    <cellStyle name="Percent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U89"/>
  <sheetViews>
    <sheetView showGridLines="0" tabSelected="1" defaultGridColor="0" zoomScale="87" zoomScaleNormal="87" colorId="22" workbookViewId="0" topLeftCell="A1">
      <pane ySplit="9" topLeftCell="W10" activePane="bottomLeft" state="frozen"/>
      <selection pane="topLeft" activeCell="A1" sqref="A1"/>
      <selection pane="bottomLeft" activeCell="B4" sqref="B4"/>
    </sheetView>
  </sheetViews>
  <sheetFormatPr defaultColWidth="9.83203125" defaultRowHeight="11.25"/>
  <cols>
    <col min="1" max="1" width="2" style="1" customWidth="1"/>
    <col min="2" max="2" width="32.66015625" style="18" customWidth="1"/>
    <col min="3" max="3" width="7.5" style="1" customWidth="1"/>
    <col min="4" max="4" width="8.33203125" style="1" customWidth="1"/>
    <col min="5" max="5" width="1.83203125" style="1" customWidth="1"/>
    <col min="6" max="7" width="11.5" style="1" customWidth="1"/>
    <col min="8" max="8" width="1.83203125" style="1" customWidth="1"/>
    <col min="9" max="10" width="9.33203125" style="1" customWidth="1"/>
    <col min="11" max="11" width="1.83203125" style="1" customWidth="1"/>
    <col min="12" max="12" width="6.33203125" style="1" customWidth="1"/>
    <col min="13" max="13" width="8.33203125" style="1" customWidth="1"/>
    <col min="14" max="14" width="1.83203125" style="1" customWidth="1"/>
    <col min="15" max="15" width="6.33203125" style="1" customWidth="1"/>
    <col min="16" max="16" width="8.33203125" style="1" customWidth="1"/>
    <col min="17" max="17" width="1.83203125" style="1" customWidth="1"/>
    <col min="18" max="18" width="6.83203125" style="1" customWidth="1"/>
    <col min="19" max="19" width="1.83203125" style="1" customWidth="1"/>
    <col min="20" max="20" width="6.83203125" style="1" customWidth="1"/>
    <col min="21" max="16384" width="9.83203125" style="1" customWidth="1"/>
  </cols>
  <sheetData>
    <row r="1" spans="1:18" ht="12.75">
      <c r="A1" s="53" t="s">
        <v>0</v>
      </c>
      <c r="B1" s="54"/>
      <c r="C1" s="54"/>
      <c r="D1" s="54"/>
      <c r="E1" s="54"/>
      <c r="F1" s="20"/>
      <c r="G1" s="20"/>
      <c r="H1" s="20"/>
      <c r="I1" s="21" t="s">
        <v>1</v>
      </c>
      <c r="J1" s="44"/>
      <c r="K1" s="44"/>
      <c r="L1" s="44"/>
      <c r="M1" s="44"/>
      <c r="N1" s="44"/>
      <c r="O1" s="44"/>
      <c r="P1" s="44"/>
      <c r="Q1" s="20"/>
      <c r="R1" s="20"/>
    </row>
    <row r="2" spans="2:18" ht="12.75">
      <c r="B2" s="22"/>
      <c r="C2" s="20"/>
      <c r="D2" s="20"/>
      <c r="E2" s="20"/>
      <c r="F2" s="20"/>
      <c r="G2" s="20"/>
      <c r="H2" s="20"/>
      <c r="I2" s="23" t="s">
        <v>2</v>
      </c>
      <c r="J2" s="20"/>
      <c r="K2" s="20"/>
      <c r="L2" s="20"/>
      <c r="M2" s="20"/>
      <c r="N2" s="20"/>
      <c r="O2" s="20"/>
      <c r="P2" s="20"/>
      <c r="Q2" s="20"/>
      <c r="R2" s="20"/>
    </row>
    <row r="3" spans="2:18" ht="12.75">
      <c r="B3" s="22"/>
      <c r="C3" s="20"/>
      <c r="D3" s="20"/>
      <c r="E3" s="20"/>
      <c r="F3" s="20"/>
      <c r="G3" s="20"/>
      <c r="H3" s="20"/>
      <c r="I3" s="23" t="s">
        <v>3</v>
      </c>
      <c r="J3" s="20"/>
      <c r="K3" s="20"/>
      <c r="L3" s="20"/>
      <c r="M3" s="20"/>
      <c r="N3" s="20"/>
      <c r="O3" s="20"/>
      <c r="P3" s="20"/>
      <c r="Q3" s="20"/>
      <c r="R3" s="20"/>
    </row>
    <row r="4" spans="2:18" ht="12.75">
      <c r="B4" s="22"/>
      <c r="C4" s="20"/>
      <c r="D4" s="20"/>
      <c r="E4" s="20"/>
      <c r="F4" s="20"/>
      <c r="G4" s="20"/>
      <c r="H4" s="20"/>
      <c r="I4" s="23" t="s">
        <v>4</v>
      </c>
      <c r="J4" s="20"/>
      <c r="K4" s="20"/>
      <c r="L4" s="20"/>
      <c r="M4" s="20"/>
      <c r="N4" s="20"/>
      <c r="O4" s="20"/>
      <c r="P4" s="20"/>
      <c r="Q4" s="20"/>
      <c r="R4" s="20"/>
    </row>
    <row r="5" spans="2:18" ht="11.25">
      <c r="B5" s="22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</row>
    <row r="6" spans="2:20" ht="12" thickBot="1">
      <c r="B6" s="24"/>
      <c r="C6" s="46"/>
      <c r="D6" s="45"/>
      <c r="E6" s="45"/>
      <c r="F6" s="70"/>
      <c r="G6" s="70"/>
      <c r="H6" s="70"/>
      <c r="I6" s="70"/>
      <c r="J6" s="70"/>
      <c r="K6" s="45"/>
      <c r="L6" s="45"/>
      <c r="M6" s="45"/>
      <c r="N6" s="45"/>
      <c r="O6" s="45"/>
      <c r="P6" s="45"/>
      <c r="Q6" s="25"/>
      <c r="R6" s="25"/>
      <c r="S6" s="2"/>
      <c r="T6" s="2"/>
    </row>
    <row r="7" spans="1:18" ht="39.75" customHeight="1" thickBot="1">
      <c r="A7" s="55"/>
      <c r="B7" s="56"/>
      <c r="C7" s="57" t="s">
        <v>5</v>
      </c>
      <c r="D7" s="58"/>
      <c r="E7" s="60"/>
      <c r="F7" s="71" t="s">
        <v>6</v>
      </c>
      <c r="G7" s="72"/>
      <c r="H7" s="72"/>
      <c r="I7" s="72"/>
      <c r="J7" s="72"/>
      <c r="K7" s="65"/>
      <c r="L7" s="61" t="s">
        <v>7</v>
      </c>
      <c r="M7" s="61"/>
      <c r="N7" s="67"/>
      <c r="O7" s="61" t="s">
        <v>8</v>
      </c>
      <c r="P7" s="62"/>
      <c r="Q7" s="20"/>
      <c r="R7" s="20"/>
    </row>
    <row r="8" spans="1:18" ht="33.75" customHeight="1">
      <c r="A8" s="56"/>
      <c r="B8" s="56"/>
      <c r="C8" s="59"/>
      <c r="D8" s="59"/>
      <c r="E8" s="56"/>
      <c r="F8" s="63" t="s">
        <v>9</v>
      </c>
      <c r="G8" s="64"/>
      <c r="H8" s="60"/>
      <c r="I8" s="63" t="s">
        <v>10</v>
      </c>
      <c r="J8" s="64"/>
      <c r="K8" s="56"/>
      <c r="L8" s="63" t="s">
        <v>11</v>
      </c>
      <c r="M8" s="64"/>
      <c r="N8" s="56"/>
      <c r="O8" s="63" t="s">
        <v>11</v>
      </c>
      <c r="P8" s="64"/>
      <c r="Q8" s="20"/>
      <c r="R8" s="20"/>
    </row>
    <row r="9" spans="1:21" ht="11.25">
      <c r="A9" s="56"/>
      <c r="B9" s="56"/>
      <c r="C9" s="36">
        <v>2001</v>
      </c>
      <c r="D9" s="36" t="s">
        <v>21</v>
      </c>
      <c r="E9" s="56"/>
      <c r="F9" s="36">
        <v>2001</v>
      </c>
      <c r="G9" s="36" t="s">
        <v>21</v>
      </c>
      <c r="H9" s="66"/>
      <c r="I9" s="36">
        <v>2001</v>
      </c>
      <c r="J9" s="36" t="s">
        <v>21</v>
      </c>
      <c r="K9" s="56"/>
      <c r="L9" s="36">
        <v>2001</v>
      </c>
      <c r="M9" s="36" t="s">
        <v>21</v>
      </c>
      <c r="N9" s="56"/>
      <c r="O9" s="36">
        <v>2001</v>
      </c>
      <c r="P9" s="36" t="s">
        <v>21</v>
      </c>
      <c r="Q9" s="27"/>
      <c r="R9" s="27"/>
      <c r="S9" s="4"/>
      <c r="T9" s="4"/>
      <c r="U9" s="5"/>
    </row>
    <row r="10" spans="1:20" ht="11.25">
      <c r="A10" s="55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29"/>
      <c r="R10" s="28"/>
      <c r="S10" s="3"/>
      <c r="T10" s="3"/>
    </row>
    <row r="11" spans="1:21" ht="11.25">
      <c r="A11" s="47" t="s">
        <v>12</v>
      </c>
      <c r="B11" s="48"/>
      <c r="C11" s="38">
        <f aca="true" t="shared" si="0" ref="C11:D15">C17+C23</f>
        <v>5421</v>
      </c>
      <c r="D11" s="38">
        <f t="shared" si="0"/>
        <v>5017</v>
      </c>
      <c r="E11" s="68"/>
      <c r="F11" s="38">
        <f aca="true" t="shared" si="1" ref="F11:G14">F17+F23</f>
        <v>9495978</v>
      </c>
      <c r="G11" s="38">
        <f t="shared" si="1"/>
        <v>9180667</v>
      </c>
      <c r="H11" s="69"/>
      <c r="I11" s="40">
        <f aca="true" t="shared" si="2" ref="I11:J15">F11/F$11*100</f>
        <v>100</v>
      </c>
      <c r="J11" s="40">
        <f t="shared" si="2"/>
        <v>100</v>
      </c>
      <c r="K11" s="68"/>
      <c r="L11" s="41">
        <v>3.5</v>
      </c>
      <c r="M11" s="41">
        <v>3.11</v>
      </c>
      <c r="N11" s="51"/>
      <c r="O11" s="41">
        <v>3.68</v>
      </c>
      <c r="P11" s="41">
        <v>3.84</v>
      </c>
      <c r="Q11" s="30"/>
      <c r="R11" s="30"/>
      <c r="S11" s="7"/>
      <c r="T11" s="7"/>
      <c r="U11" s="8"/>
    </row>
    <row r="12" spans="1:21" ht="11.25">
      <c r="A12" s="49" t="s">
        <v>13</v>
      </c>
      <c r="B12" s="48"/>
      <c r="C12" s="39">
        <f t="shared" si="0"/>
        <v>2812</v>
      </c>
      <c r="D12" s="39">
        <f t="shared" si="0"/>
        <v>2432</v>
      </c>
      <c r="E12" s="52"/>
      <c r="F12" s="39">
        <f t="shared" si="1"/>
        <v>2967077</v>
      </c>
      <c r="G12" s="39">
        <f t="shared" si="1"/>
        <v>2682278</v>
      </c>
      <c r="H12" s="52"/>
      <c r="I12" s="42">
        <f t="shared" si="2"/>
        <v>31.245617881591553</v>
      </c>
      <c r="J12" s="42">
        <f t="shared" si="2"/>
        <v>29.216591779224753</v>
      </c>
      <c r="K12" s="52"/>
      <c r="L12" s="43">
        <f>(F11*L11-F13*L13)/(F11-F13)</f>
        <v>3.6980403912672304</v>
      </c>
      <c r="M12" s="43">
        <f>(G11*M11-G13*M13)/(G11-G13)</f>
        <v>3.6914510501894275</v>
      </c>
      <c r="N12" s="52"/>
      <c r="O12" s="43">
        <f>L12</f>
        <v>3.6980403912672304</v>
      </c>
      <c r="P12" s="43">
        <f>M12</f>
        <v>3.6914510501894275</v>
      </c>
      <c r="Q12" s="31"/>
      <c r="R12" s="32"/>
      <c r="S12" s="10"/>
      <c r="T12" s="11"/>
      <c r="U12" s="12"/>
    </row>
    <row r="13" spans="1:21" ht="11.25">
      <c r="A13" s="49" t="s">
        <v>14</v>
      </c>
      <c r="B13" s="48"/>
      <c r="C13" s="39">
        <f t="shared" si="0"/>
        <v>2609</v>
      </c>
      <c r="D13" s="39">
        <f t="shared" si="0"/>
        <v>2585</v>
      </c>
      <c r="E13" s="52"/>
      <c r="F13" s="39">
        <f t="shared" si="1"/>
        <v>6528901</v>
      </c>
      <c r="G13" s="39">
        <f t="shared" si="1"/>
        <v>6498389</v>
      </c>
      <c r="H13" s="52"/>
      <c r="I13" s="42">
        <f t="shared" si="2"/>
        <v>68.75438211840844</v>
      </c>
      <c r="J13" s="42">
        <f t="shared" si="2"/>
        <v>70.78340822077524</v>
      </c>
      <c r="K13" s="52"/>
      <c r="L13" s="43">
        <v>3.41</v>
      </c>
      <c r="M13" s="43">
        <v>2.87</v>
      </c>
      <c r="N13" s="52"/>
      <c r="O13" s="43">
        <f>((F11*O11)-(F12*O12))/(F11-F12)</f>
        <v>3.6718014946160156</v>
      </c>
      <c r="P13" s="43">
        <f>((G11*P11)-(G12*P12))/(G11-G12)</f>
        <v>3.9013151321042807</v>
      </c>
      <c r="Q13" s="31"/>
      <c r="R13" s="32"/>
      <c r="S13" s="10"/>
      <c r="T13" s="11"/>
      <c r="U13" s="12"/>
    </row>
    <row r="14" spans="1:21" ht="11.25">
      <c r="A14" s="55"/>
      <c r="B14" s="37" t="s">
        <v>18</v>
      </c>
      <c r="C14" s="39">
        <f t="shared" si="0"/>
        <v>1671</v>
      </c>
      <c r="D14" s="39">
        <f t="shared" si="0"/>
        <v>2196</v>
      </c>
      <c r="E14" s="52"/>
      <c r="F14" s="39">
        <f t="shared" si="1"/>
        <v>2729678</v>
      </c>
      <c r="G14" s="39">
        <f t="shared" si="1"/>
        <v>3701237</v>
      </c>
      <c r="H14" s="52"/>
      <c r="I14" s="42">
        <f t="shared" si="2"/>
        <v>28.74562262043994</v>
      </c>
      <c r="J14" s="42">
        <f t="shared" si="2"/>
        <v>40.315556593001354</v>
      </c>
      <c r="K14" s="52"/>
      <c r="L14" s="43">
        <v>2.72</v>
      </c>
      <c r="M14" s="43">
        <v>2.57</v>
      </c>
      <c r="N14" s="52"/>
      <c r="O14" s="43">
        <v>3.35</v>
      </c>
      <c r="P14" s="43">
        <v>4.38</v>
      </c>
      <c r="Q14" s="31"/>
      <c r="R14" s="32"/>
      <c r="S14" s="10"/>
      <c r="T14" s="11"/>
      <c r="U14" s="12"/>
    </row>
    <row r="15" spans="1:21" ht="11.25">
      <c r="A15" s="55"/>
      <c r="B15" s="37" t="s">
        <v>19</v>
      </c>
      <c r="C15" s="39">
        <f t="shared" si="0"/>
        <v>938</v>
      </c>
      <c r="D15" s="39">
        <f t="shared" si="0"/>
        <v>389</v>
      </c>
      <c r="E15" s="52"/>
      <c r="F15" s="39">
        <f>F21+F27</f>
        <v>3799223</v>
      </c>
      <c r="G15" s="39">
        <f>G13-G14</f>
        <v>2797152</v>
      </c>
      <c r="H15" s="52"/>
      <c r="I15" s="42">
        <f t="shared" si="2"/>
        <v>40.00875949796851</v>
      </c>
      <c r="J15" s="42">
        <f t="shared" si="2"/>
        <v>30.467851627773886</v>
      </c>
      <c r="K15" s="52"/>
      <c r="L15" s="43">
        <f>(F13*L13-F14*L14)/(F13-F14)</f>
        <v>3.905753426424298</v>
      </c>
      <c r="M15" s="43">
        <f>(G13*M13-G14*M14)/(G13-G14)</f>
        <v>3.266964877132169</v>
      </c>
      <c r="N15" s="52"/>
      <c r="O15" s="43">
        <f>L15</f>
        <v>3.905753426424298</v>
      </c>
      <c r="P15" s="43">
        <f>M15</f>
        <v>3.266964877132169</v>
      </c>
      <c r="Q15" s="31"/>
      <c r="R15" s="32"/>
      <c r="S15" s="10"/>
      <c r="T15" s="11"/>
      <c r="U15" s="12"/>
    </row>
    <row r="16" spans="1:21" ht="11.25">
      <c r="A16" s="55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31"/>
      <c r="R16" s="32"/>
      <c r="S16" s="10"/>
      <c r="T16" s="11"/>
      <c r="U16" s="13"/>
    </row>
    <row r="17" spans="1:21" ht="11.25">
      <c r="A17" s="47" t="s">
        <v>15</v>
      </c>
      <c r="B17" s="48"/>
      <c r="C17" s="38">
        <v>4021</v>
      </c>
      <c r="D17" s="38">
        <v>3736</v>
      </c>
      <c r="E17" s="68"/>
      <c r="F17" s="38">
        <v>1039456</v>
      </c>
      <c r="G17" s="38">
        <v>913055</v>
      </c>
      <c r="H17" s="69"/>
      <c r="I17" s="40">
        <f aca="true" t="shared" si="3" ref="I17:J21">F17/F$17*100</f>
        <v>100</v>
      </c>
      <c r="J17" s="40">
        <f t="shared" si="3"/>
        <v>100</v>
      </c>
      <c r="K17" s="50"/>
      <c r="L17" s="41">
        <v>2.84</v>
      </c>
      <c r="M17" s="41">
        <v>2.66</v>
      </c>
      <c r="N17" s="51"/>
      <c r="O17" s="41">
        <v>3.12</v>
      </c>
      <c r="P17" s="41">
        <v>3.65</v>
      </c>
      <c r="Q17" s="31"/>
      <c r="R17" s="32"/>
      <c r="S17" s="10"/>
      <c r="T17" s="11"/>
      <c r="U17" s="12"/>
    </row>
    <row r="18" spans="1:21" ht="11.25">
      <c r="A18" s="49" t="s">
        <v>13</v>
      </c>
      <c r="B18" s="48"/>
      <c r="C18" s="39">
        <f>C17-C19</f>
        <v>2241</v>
      </c>
      <c r="D18" s="39">
        <f>D17-D19</f>
        <v>1977</v>
      </c>
      <c r="E18" s="52"/>
      <c r="F18" s="39">
        <f>F17-F19</f>
        <v>442697</v>
      </c>
      <c r="G18" s="39">
        <f>G17-G19</f>
        <v>356579</v>
      </c>
      <c r="H18" s="52"/>
      <c r="I18" s="42">
        <f t="shared" si="3"/>
        <v>42.58929670904781</v>
      </c>
      <c r="J18" s="42">
        <f t="shared" si="3"/>
        <v>39.05339765950572</v>
      </c>
      <c r="K18" s="50"/>
      <c r="L18" s="43">
        <f>(F17*L17-F19*L19)/(F17-F19)</f>
        <v>3.028721089142235</v>
      </c>
      <c r="M18" s="43">
        <f>(G17*M17-G19*M19)/(G17-G19)</f>
        <v>2.9565133673043</v>
      </c>
      <c r="N18" s="52"/>
      <c r="O18" s="43">
        <f>L18</f>
        <v>3.028721089142235</v>
      </c>
      <c r="P18" s="43">
        <f>M18</f>
        <v>2.9565133673043</v>
      </c>
      <c r="Q18" s="31"/>
      <c r="R18" s="32"/>
      <c r="S18" s="10"/>
      <c r="T18" s="11"/>
      <c r="U18" s="12"/>
    </row>
    <row r="19" spans="1:21" ht="11.25">
      <c r="A19" s="49" t="s">
        <v>14</v>
      </c>
      <c r="B19" s="48"/>
      <c r="C19" s="39">
        <v>1780</v>
      </c>
      <c r="D19" s="39">
        <v>1759</v>
      </c>
      <c r="E19" s="52"/>
      <c r="F19" s="39">
        <v>596759</v>
      </c>
      <c r="G19" s="39">
        <v>556476</v>
      </c>
      <c r="H19" s="52"/>
      <c r="I19" s="42">
        <f t="shared" si="3"/>
        <v>57.41070329095219</v>
      </c>
      <c r="J19" s="42">
        <f t="shared" si="3"/>
        <v>60.94660234049427</v>
      </c>
      <c r="K19" s="50"/>
      <c r="L19" s="43">
        <v>2.7</v>
      </c>
      <c r="M19" s="43">
        <v>2.47</v>
      </c>
      <c r="N19" s="52"/>
      <c r="O19" s="43">
        <f>((F17*O17)-(F18*O18))/(F17-F18)</f>
        <v>3.187713934770988</v>
      </c>
      <c r="P19" s="43">
        <f>((G17*P17)-(G18*P18))/(G17-G18)</f>
        <v>4.094372749229077</v>
      </c>
      <c r="Q19" s="31"/>
      <c r="R19" s="32"/>
      <c r="S19" s="10"/>
      <c r="T19" s="11"/>
      <c r="U19" s="12"/>
    </row>
    <row r="20" spans="1:21" ht="11.25">
      <c r="A20" s="55"/>
      <c r="B20" s="37" t="s">
        <v>18</v>
      </c>
      <c r="C20" s="39">
        <v>1241</v>
      </c>
      <c r="D20" s="39">
        <v>1558</v>
      </c>
      <c r="E20" s="52"/>
      <c r="F20" s="39">
        <v>449483</v>
      </c>
      <c r="G20" s="39">
        <v>499082</v>
      </c>
      <c r="H20" s="52"/>
      <c r="I20" s="42">
        <f t="shared" si="3"/>
        <v>43.24213819536373</v>
      </c>
      <c r="J20" s="42">
        <f t="shared" si="3"/>
        <v>54.66067213913729</v>
      </c>
      <c r="K20" s="50"/>
      <c r="L20" s="43">
        <v>2.39</v>
      </c>
      <c r="M20" s="43">
        <v>2.41</v>
      </c>
      <c r="N20" s="52"/>
      <c r="O20" s="43">
        <v>3.04</v>
      </c>
      <c r="P20" s="43">
        <v>4.24</v>
      </c>
      <c r="Q20" s="31"/>
      <c r="R20" s="32"/>
      <c r="S20" s="10"/>
      <c r="T20" s="11"/>
      <c r="U20" s="12"/>
    </row>
    <row r="21" spans="1:21" ht="11.25">
      <c r="A21" s="55"/>
      <c r="B21" s="37" t="s">
        <v>19</v>
      </c>
      <c r="C21" s="39">
        <f>C19-C20</f>
        <v>539</v>
      </c>
      <c r="D21" s="39">
        <f>D19-D20</f>
        <v>201</v>
      </c>
      <c r="E21" s="52"/>
      <c r="F21" s="39">
        <f>F19-F20</f>
        <v>147276</v>
      </c>
      <c r="G21" s="39">
        <f>G19-G20</f>
        <v>57394</v>
      </c>
      <c r="H21" s="52"/>
      <c r="I21" s="42">
        <f t="shared" si="3"/>
        <v>14.168565095588463</v>
      </c>
      <c r="J21" s="42">
        <f t="shared" si="3"/>
        <v>6.285930201356983</v>
      </c>
      <c r="K21" s="50"/>
      <c r="L21" s="43">
        <f>(F19*L19-F20*L20)/(F19-F20)</f>
        <v>3.646112944403704</v>
      </c>
      <c r="M21" s="43">
        <f>(G19*M19-G20*M20)/(G19-G20)</f>
        <v>2.991743039342093</v>
      </c>
      <c r="N21" s="52"/>
      <c r="O21" s="43">
        <f>L21</f>
        <v>3.646112944403704</v>
      </c>
      <c r="P21" s="43">
        <f>M21</f>
        <v>2.991743039342093</v>
      </c>
      <c r="Q21" s="31"/>
      <c r="R21" s="32"/>
      <c r="S21" s="10"/>
      <c r="T21" s="11"/>
      <c r="U21" s="13"/>
    </row>
    <row r="22" spans="1:21" ht="11.25">
      <c r="A22" s="55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31"/>
      <c r="R22" s="32"/>
      <c r="S22" s="10"/>
      <c r="T22" s="11"/>
      <c r="U22" s="12"/>
    </row>
    <row r="23" spans="1:21" ht="11.25">
      <c r="A23" s="47" t="s">
        <v>20</v>
      </c>
      <c r="B23" s="48"/>
      <c r="C23" s="38">
        <v>1400</v>
      </c>
      <c r="D23" s="38">
        <v>1281</v>
      </c>
      <c r="E23" s="68"/>
      <c r="F23" s="38">
        <v>8456522</v>
      </c>
      <c r="G23" s="38">
        <v>8267612</v>
      </c>
      <c r="H23" s="69"/>
      <c r="I23" s="40">
        <f aca="true" t="shared" si="4" ref="I23:J27">F23/F$23*100</f>
        <v>100</v>
      </c>
      <c r="J23" s="40">
        <f t="shared" si="4"/>
        <v>100</v>
      </c>
      <c r="K23" s="50"/>
      <c r="L23" s="41">
        <v>3.59</v>
      </c>
      <c r="M23" s="41">
        <v>3.16</v>
      </c>
      <c r="N23" s="51"/>
      <c r="O23" s="41">
        <v>3.75</v>
      </c>
      <c r="P23" s="41">
        <v>3.86</v>
      </c>
      <c r="Q23" s="31"/>
      <c r="R23" s="32"/>
      <c r="S23" s="10"/>
      <c r="T23" s="11"/>
      <c r="U23" s="12"/>
    </row>
    <row r="24" spans="1:21" ht="11.25">
      <c r="A24" s="49" t="s">
        <v>13</v>
      </c>
      <c r="B24" s="48"/>
      <c r="C24" s="39">
        <f>C23-C25</f>
        <v>571</v>
      </c>
      <c r="D24" s="39">
        <f>D23-D25</f>
        <v>455</v>
      </c>
      <c r="E24" s="52"/>
      <c r="F24" s="39">
        <f>F23-F25</f>
        <v>2524380</v>
      </c>
      <c r="G24" s="39">
        <f>G23-G25</f>
        <v>2325699</v>
      </c>
      <c r="H24" s="52"/>
      <c r="I24" s="42">
        <f t="shared" si="4"/>
        <v>29.851279284793442</v>
      </c>
      <c r="J24" s="42">
        <f t="shared" si="4"/>
        <v>28.130238816238595</v>
      </c>
      <c r="K24" s="50"/>
      <c r="L24" s="43">
        <f>(F23*L23-F25*L25)/(F23-F25)</f>
        <v>3.848493420166536</v>
      </c>
      <c r="M24" s="43">
        <f>(G23*M23-G25*M25)/(G23-G25)</f>
        <v>3.8242722811507432</v>
      </c>
      <c r="N24" s="52"/>
      <c r="O24" s="43">
        <f>L24</f>
        <v>3.848493420166536</v>
      </c>
      <c r="P24" s="43">
        <f>M24</f>
        <v>3.8242722811507432</v>
      </c>
      <c r="Q24" s="31"/>
      <c r="R24" s="32"/>
      <c r="S24" s="10"/>
      <c r="T24" s="11"/>
      <c r="U24" s="13"/>
    </row>
    <row r="25" spans="1:21" ht="11.25">
      <c r="A25" s="49" t="s">
        <v>14</v>
      </c>
      <c r="B25" s="48"/>
      <c r="C25" s="39">
        <v>829</v>
      </c>
      <c r="D25" s="39">
        <v>826</v>
      </c>
      <c r="E25" s="52"/>
      <c r="F25" s="39">
        <v>5932142</v>
      </c>
      <c r="G25" s="39">
        <v>5941913</v>
      </c>
      <c r="H25" s="52"/>
      <c r="I25" s="42">
        <f t="shared" si="4"/>
        <v>70.14872071520657</v>
      </c>
      <c r="J25" s="42">
        <f t="shared" si="4"/>
        <v>71.8697611837614</v>
      </c>
      <c r="K25" s="50"/>
      <c r="L25" s="43">
        <v>3.48</v>
      </c>
      <c r="M25" s="43">
        <v>2.9</v>
      </c>
      <c r="N25" s="52"/>
      <c r="O25" s="43">
        <f>((F23*O23)-(F24*O24))/(F23-F24)</f>
        <v>3.708086839458664</v>
      </c>
      <c r="P25" s="43">
        <f>((G23*P23)-(G24*P24))/(G23-G24)</f>
        <v>3.8739840351078847</v>
      </c>
      <c r="Q25" s="31"/>
      <c r="R25" s="32"/>
      <c r="S25" s="10"/>
      <c r="T25" s="11"/>
      <c r="U25" s="12"/>
    </row>
    <row r="26" spans="1:21" ht="11.25">
      <c r="A26" s="55"/>
      <c r="B26" s="37" t="s">
        <v>18</v>
      </c>
      <c r="C26" s="39">
        <v>430</v>
      </c>
      <c r="D26" s="39">
        <v>638</v>
      </c>
      <c r="E26" s="52"/>
      <c r="F26" s="39">
        <v>2280195</v>
      </c>
      <c r="G26" s="39">
        <v>3202155</v>
      </c>
      <c r="H26" s="52"/>
      <c r="I26" s="42">
        <f t="shared" si="4"/>
        <v>26.96374466949888</v>
      </c>
      <c r="J26" s="42">
        <f t="shared" si="4"/>
        <v>38.73131685425005</v>
      </c>
      <c r="K26" s="50"/>
      <c r="L26" s="43">
        <v>2.79</v>
      </c>
      <c r="M26" s="43">
        <v>2.6</v>
      </c>
      <c r="N26" s="52"/>
      <c r="O26" s="43">
        <v>3.41</v>
      </c>
      <c r="P26" s="43">
        <v>4.4</v>
      </c>
      <c r="Q26" s="31"/>
      <c r="R26" s="32"/>
      <c r="S26" s="10"/>
      <c r="T26" s="11"/>
      <c r="U26" s="12"/>
    </row>
    <row r="27" spans="1:21" ht="11.25">
      <c r="A27" s="55"/>
      <c r="B27" s="37" t="s">
        <v>19</v>
      </c>
      <c r="C27" s="39">
        <f>C25-C26</f>
        <v>399</v>
      </c>
      <c r="D27" s="39">
        <f>D25-D26</f>
        <v>188</v>
      </c>
      <c r="E27" s="52"/>
      <c r="F27" s="39">
        <f>F25-F26</f>
        <v>3651947</v>
      </c>
      <c r="G27" s="39">
        <f>G25-G26</f>
        <v>2739758</v>
      </c>
      <c r="H27" s="52"/>
      <c r="I27" s="42">
        <f>C27/C$23*100</f>
        <v>28.499999999999996</v>
      </c>
      <c r="J27" s="42">
        <f t="shared" si="4"/>
        <v>33.13844432951135</v>
      </c>
      <c r="K27" s="50"/>
      <c r="L27" s="43">
        <f>(F25*L25-F26*L26)/(F25-F26)</f>
        <v>3.910820751232151</v>
      </c>
      <c r="M27" s="43">
        <f>(G25*M25-G26*M26)/(G25-G26)</f>
        <v>3.250631880625953</v>
      </c>
      <c r="N27" s="52"/>
      <c r="O27" s="43">
        <f>L27</f>
        <v>3.910820751232151</v>
      </c>
      <c r="P27" s="43">
        <f>M27</f>
        <v>3.250631880625953</v>
      </c>
      <c r="Q27" s="31"/>
      <c r="R27" s="32"/>
      <c r="S27" s="10"/>
      <c r="T27" s="11"/>
      <c r="U27" s="12"/>
    </row>
    <row r="28" spans="1:21" ht="11.25">
      <c r="A28" s="55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31"/>
      <c r="R28" s="32"/>
      <c r="S28" s="10"/>
      <c r="T28" s="11"/>
      <c r="U28" s="12"/>
    </row>
    <row r="29" spans="1:21" ht="11.25">
      <c r="A29" s="49" t="s">
        <v>16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31"/>
      <c r="R29" s="32"/>
      <c r="S29" s="10"/>
      <c r="T29" s="11"/>
      <c r="U29" s="12"/>
    </row>
    <row r="30" spans="2:21" ht="11.25">
      <c r="B30" s="26"/>
      <c r="C30" s="32"/>
      <c r="D30" s="32"/>
      <c r="E30" s="27"/>
      <c r="F30" s="27"/>
      <c r="G30" s="32"/>
      <c r="H30" s="33"/>
      <c r="I30" s="34"/>
      <c r="J30" s="34"/>
      <c r="K30" s="27"/>
      <c r="L30" s="35"/>
      <c r="M30" s="27"/>
      <c r="N30" s="35"/>
      <c r="O30" s="27"/>
      <c r="P30" s="27"/>
      <c r="Q30" s="32"/>
      <c r="R30" s="32"/>
      <c r="S30" s="11"/>
      <c r="T30" s="11"/>
      <c r="U30" s="14"/>
    </row>
    <row r="31" spans="2:21" ht="11.25">
      <c r="B31" s="26"/>
      <c r="C31" s="32" t="s">
        <v>17</v>
      </c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11"/>
      <c r="T31" s="11"/>
      <c r="U31" s="14"/>
    </row>
    <row r="32" spans="2:21" ht="11.25">
      <c r="B32" s="26"/>
      <c r="C32" s="32" t="s">
        <v>17</v>
      </c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11"/>
      <c r="T32" s="11"/>
      <c r="U32" s="8"/>
    </row>
    <row r="33" spans="2:21" ht="11.25">
      <c r="B33" s="26"/>
      <c r="C33" s="32" t="s">
        <v>17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11"/>
      <c r="T33" s="11"/>
      <c r="U33" s="14"/>
    </row>
    <row r="34" spans="2:21" ht="11.25">
      <c r="B34" s="26"/>
      <c r="C34" s="32" t="s">
        <v>17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11"/>
      <c r="T34" s="11"/>
      <c r="U34" s="8"/>
    </row>
    <row r="35" spans="2:21" ht="11.25">
      <c r="B35" s="26"/>
      <c r="C35" s="32" t="s">
        <v>17</v>
      </c>
      <c r="D35" s="32"/>
      <c r="E35" s="27"/>
      <c r="F35" s="27"/>
      <c r="G35" s="27"/>
      <c r="H35" s="27"/>
      <c r="I35" s="27"/>
      <c r="J35" s="27"/>
      <c r="K35" s="27"/>
      <c r="L35" s="32"/>
      <c r="M35" s="32"/>
      <c r="N35" s="27"/>
      <c r="O35" s="32"/>
      <c r="P35" s="32"/>
      <c r="Q35" s="27"/>
      <c r="R35" s="32"/>
      <c r="S35" s="9"/>
      <c r="T35" s="11"/>
      <c r="U35" s="15"/>
    </row>
    <row r="36" spans="2:21" ht="11.25">
      <c r="B36" s="26"/>
      <c r="C36" s="32" t="s">
        <v>17</v>
      </c>
      <c r="D36" s="32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32"/>
      <c r="P36" s="32"/>
      <c r="Q36" s="27"/>
      <c r="R36" s="27"/>
      <c r="S36" s="9"/>
      <c r="T36" s="9"/>
      <c r="U36" s="16"/>
    </row>
    <row r="37" spans="2:21" ht="11.25">
      <c r="B37" s="26"/>
      <c r="C37" s="32" t="s">
        <v>17</v>
      </c>
      <c r="D37" s="32"/>
      <c r="E37" s="27"/>
      <c r="F37" s="27"/>
      <c r="G37" s="27"/>
      <c r="H37" s="27"/>
      <c r="I37" s="27"/>
      <c r="J37" s="27"/>
      <c r="K37" s="27"/>
      <c r="L37" s="32"/>
      <c r="M37" s="32"/>
      <c r="N37" s="27"/>
      <c r="O37" s="32"/>
      <c r="P37" s="32"/>
      <c r="Q37" s="27"/>
      <c r="R37" s="32"/>
      <c r="S37" s="9"/>
      <c r="T37" s="11"/>
      <c r="U37" s="16"/>
    </row>
    <row r="38" spans="2:21" ht="11.25">
      <c r="B38" s="26"/>
      <c r="C38" s="32" t="s">
        <v>17</v>
      </c>
      <c r="D38" s="32"/>
      <c r="E38" s="27"/>
      <c r="F38" s="27"/>
      <c r="G38" s="27"/>
      <c r="H38" s="27"/>
      <c r="I38" s="27"/>
      <c r="J38" s="27"/>
      <c r="K38" s="27"/>
      <c r="L38" s="32"/>
      <c r="M38" s="32"/>
      <c r="N38" s="27"/>
      <c r="O38" s="32"/>
      <c r="P38" s="32"/>
      <c r="Q38" s="27"/>
      <c r="R38" s="32"/>
      <c r="S38" s="9"/>
      <c r="T38" s="11"/>
      <c r="U38" s="15"/>
    </row>
    <row r="39" spans="2:21" ht="11.25">
      <c r="B39" s="26"/>
      <c r="C39" s="32" t="s">
        <v>17</v>
      </c>
      <c r="D39" s="32"/>
      <c r="E39" s="27"/>
      <c r="F39" s="27"/>
      <c r="G39" s="27"/>
      <c r="H39" s="27"/>
      <c r="I39" s="27"/>
      <c r="J39" s="27"/>
      <c r="K39" s="27"/>
      <c r="L39" s="32"/>
      <c r="M39" s="32"/>
      <c r="N39" s="27"/>
      <c r="O39" s="32"/>
      <c r="P39" s="32"/>
      <c r="Q39" s="27"/>
      <c r="R39" s="32"/>
      <c r="S39" s="9"/>
      <c r="T39" s="11"/>
      <c r="U39" s="16"/>
    </row>
    <row r="40" spans="2:21" ht="11.25">
      <c r="B40" s="26"/>
      <c r="C40" s="32" t="s">
        <v>17</v>
      </c>
      <c r="D40" s="32"/>
      <c r="E40" s="27"/>
      <c r="F40" s="27"/>
      <c r="G40" s="27"/>
      <c r="H40" s="27"/>
      <c r="I40" s="27"/>
      <c r="J40" s="27"/>
      <c r="K40" s="27"/>
      <c r="L40" s="32"/>
      <c r="M40" s="32"/>
      <c r="N40" s="27"/>
      <c r="O40" s="32"/>
      <c r="P40" s="32"/>
      <c r="Q40" s="27"/>
      <c r="R40" s="32"/>
      <c r="S40" s="9"/>
      <c r="T40" s="11"/>
      <c r="U40" s="16"/>
    </row>
    <row r="41" spans="2:21" ht="11.25">
      <c r="B41" s="26"/>
      <c r="C41" s="32" t="s">
        <v>17</v>
      </c>
      <c r="D41" s="32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32"/>
      <c r="P41" s="32"/>
      <c r="Q41" s="27"/>
      <c r="R41" s="27"/>
      <c r="S41" s="9"/>
      <c r="T41" s="9"/>
      <c r="U41" s="16"/>
    </row>
    <row r="42" spans="2:21" ht="11.25">
      <c r="B42" s="17"/>
      <c r="C42" s="11" t="s">
        <v>17</v>
      </c>
      <c r="D42" s="11"/>
      <c r="E42" s="9"/>
      <c r="F42" s="9"/>
      <c r="G42" s="9"/>
      <c r="H42" s="9"/>
      <c r="I42" s="9"/>
      <c r="J42" s="9"/>
      <c r="K42" s="9"/>
      <c r="L42" s="11"/>
      <c r="M42" s="11"/>
      <c r="N42" s="9"/>
      <c r="O42" s="11"/>
      <c r="P42" s="11"/>
      <c r="Q42" s="9"/>
      <c r="R42" s="11"/>
      <c r="S42" s="9"/>
      <c r="T42" s="11"/>
      <c r="U42" s="16"/>
    </row>
    <row r="43" spans="2:21" ht="11.25">
      <c r="B43" s="17"/>
      <c r="C43" s="11" t="s">
        <v>17</v>
      </c>
      <c r="D43" s="11"/>
      <c r="E43" s="9"/>
      <c r="F43" s="9"/>
      <c r="G43" s="9"/>
      <c r="H43" s="9"/>
      <c r="I43" s="9"/>
      <c r="J43" s="9"/>
      <c r="K43" s="9"/>
      <c r="L43" s="11"/>
      <c r="M43" s="11"/>
      <c r="N43" s="9"/>
      <c r="O43" s="11"/>
      <c r="P43" s="11"/>
      <c r="Q43" s="9"/>
      <c r="R43" s="11"/>
      <c r="S43" s="9"/>
      <c r="T43" s="11"/>
      <c r="U43" s="15"/>
    </row>
    <row r="44" spans="2:21" ht="11.25">
      <c r="B44" s="17"/>
      <c r="C44" s="11" t="s">
        <v>17</v>
      </c>
      <c r="D44" s="11"/>
      <c r="E44" s="9"/>
      <c r="F44" s="9"/>
      <c r="G44" s="9"/>
      <c r="H44" s="9"/>
      <c r="I44" s="9"/>
      <c r="J44" s="9"/>
      <c r="K44" s="9"/>
      <c r="L44" s="9"/>
      <c r="M44" s="9"/>
      <c r="N44" s="9"/>
      <c r="O44" s="11"/>
      <c r="P44" s="11"/>
      <c r="Q44" s="9"/>
      <c r="R44" s="9"/>
      <c r="S44" s="9"/>
      <c r="T44" s="9"/>
      <c r="U44" s="16"/>
    </row>
    <row r="45" spans="2:21" ht="11.25">
      <c r="B45" s="17"/>
      <c r="C45" s="11" t="s">
        <v>17</v>
      </c>
      <c r="D45" s="11"/>
      <c r="E45" s="9"/>
      <c r="F45" s="9"/>
      <c r="G45" s="9"/>
      <c r="H45" s="9"/>
      <c r="I45" s="9"/>
      <c r="J45" s="9"/>
      <c r="K45" s="9"/>
      <c r="L45" s="11"/>
      <c r="M45" s="11"/>
      <c r="N45" s="9"/>
      <c r="O45" s="11"/>
      <c r="P45" s="11"/>
      <c r="Q45" s="9"/>
      <c r="R45" s="11"/>
      <c r="S45" s="9"/>
      <c r="T45" s="11"/>
      <c r="U45" s="16"/>
    </row>
    <row r="46" spans="2:21" ht="11.25">
      <c r="B46" s="17"/>
      <c r="C46" s="11" t="s">
        <v>17</v>
      </c>
      <c r="D46" s="11"/>
      <c r="E46" s="9"/>
      <c r="F46" s="9"/>
      <c r="G46" s="9"/>
      <c r="H46" s="9"/>
      <c r="I46" s="9"/>
      <c r="J46" s="9"/>
      <c r="K46" s="9"/>
      <c r="L46" s="11"/>
      <c r="M46" s="11"/>
      <c r="N46" s="9"/>
      <c r="O46" s="11"/>
      <c r="P46" s="11"/>
      <c r="Q46" s="9"/>
      <c r="R46" s="11"/>
      <c r="S46" s="9"/>
      <c r="T46" s="11"/>
      <c r="U46" s="16"/>
    </row>
    <row r="47" spans="2:21" ht="11.25">
      <c r="B47" s="17"/>
      <c r="C47" s="11" t="s">
        <v>17</v>
      </c>
      <c r="D47" s="11"/>
      <c r="E47" s="9"/>
      <c r="F47" s="9"/>
      <c r="G47" s="9"/>
      <c r="H47" s="9"/>
      <c r="I47" s="9"/>
      <c r="J47" s="9"/>
      <c r="K47" s="9"/>
      <c r="L47" s="9"/>
      <c r="M47" s="9"/>
      <c r="N47" s="9"/>
      <c r="O47" s="11"/>
      <c r="P47" s="11"/>
      <c r="Q47" s="9"/>
      <c r="R47" s="9"/>
      <c r="S47" s="9"/>
      <c r="T47" s="9"/>
      <c r="U47" s="16"/>
    </row>
    <row r="48" spans="2:20" ht="11.25">
      <c r="B48" s="17"/>
      <c r="C48" s="11" t="s">
        <v>17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2:20" ht="11.25">
      <c r="B49" s="17"/>
      <c r="C49" s="11" t="s">
        <v>17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2:20" ht="11.25">
      <c r="B50" s="17"/>
      <c r="C50" s="11" t="s">
        <v>17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2:20" ht="11.25">
      <c r="B51" s="17"/>
      <c r="C51" s="11" t="s">
        <v>17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2:20" ht="11.25">
      <c r="B52" s="17"/>
      <c r="C52" s="11" t="s">
        <v>17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2:20" ht="11.25">
      <c r="B53" s="17"/>
      <c r="C53" s="11" t="s">
        <v>17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2:20" ht="11.25">
      <c r="B54" s="17"/>
      <c r="C54" s="11" t="s">
        <v>17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2:20" ht="11.25">
      <c r="B55" s="17"/>
      <c r="C55" s="11" t="s">
        <v>17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2:20" ht="11.25">
      <c r="B56" s="17"/>
      <c r="C56" s="11" t="s">
        <v>17</v>
      </c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2:20" ht="11.25">
      <c r="B57" s="17"/>
      <c r="C57" s="11" t="s">
        <v>17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2:20" ht="11.25">
      <c r="B58" s="17"/>
      <c r="C58" s="11" t="s">
        <v>17</v>
      </c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2:20" ht="11.25">
      <c r="B59" s="17"/>
      <c r="C59" s="11" t="s">
        <v>17</v>
      </c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2:20" ht="11.25">
      <c r="B60" s="17"/>
      <c r="C60" s="11" t="s">
        <v>17</v>
      </c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2:20" ht="11.25">
      <c r="B61" s="17"/>
      <c r="C61" s="11" t="s">
        <v>17</v>
      </c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2:20" ht="11.25">
      <c r="B62" s="19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2:20" ht="11.25">
      <c r="B63" s="19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2:20" ht="11.25">
      <c r="B64" s="17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2:20" ht="11.25">
      <c r="B65" s="17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2:20" ht="11.25">
      <c r="B66" s="17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2:20" ht="11.25">
      <c r="B67" s="17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2:20" ht="11.25">
      <c r="B68" s="17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2:20" ht="11.25">
      <c r="B69" s="17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2:20" ht="11.25">
      <c r="B70" s="17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2:20" ht="11.25">
      <c r="B71" s="17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2:20" ht="11.25">
      <c r="B72" s="17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2:20" ht="11.25">
      <c r="B73" s="17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2:20" ht="11.25">
      <c r="B74" s="17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2:20" ht="11.25">
      <c r="B75" s="17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2:20" ht="11.25">
      <c r="B76" s="17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2:20" ht="11.25">
      <c r="B77" s="17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2:20" ht="11.25">
      <c r="B78" s="17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2:20" ht="11.25">
      <c r="B79" s="17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2:20" ht="11.25">
      <c r="B80" s="17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2:20" ht="11.25">
      <c r="B81" s="17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2:20" ht="11.25">
      <c r="B82" s="17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2:20" ht="11.25">
      <c r="B83" s="17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2:20" ht="11.25">
      <c r="B84" s="17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2:20" ht="11.25">
      <c r="B85" s="17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2:20" ht="11.25">
      <c r="B86" s="17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2:20" ht="11.25">
      <c r="B87" s="17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2:20" ht="11.25">
      <c r="B88" s="17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2:20" ht="11.25">
      <c r="B89" s="17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</sheetData>
  <mergeCells count="43">
    <mergeCell ref="A22:P22"/>
    <mergeCell ref="A28:P28"/>
    <mergeCell ref="A20:A21"/>
    <mergeCell ref="A26:A27"/>
    <mergeCell ref="E17:E21"/>
    <mergeCell ref="H17:H21"/>
    <mergeCell ref="K17:K21"/>
    <mergeCell ref="N17:N21"/>
    <mergeCell ref="E23:E27"/>
    <mergeCell ref="H23:H27"/>
    <mergeCell ref="A10:P10"/>
    <mergeCell ref="A16:P16"/>
    <mergeCell ref="A14:A15"/>
    <mergeCell ref="E11:E15"/>
    <mergeCell ref="H11:H15"/>
    <mergeCell ref="K11:K15"/>
    <mergeCell ref="N11:N15"/>
    <mergeCell ref="O7:P7"/>
    <mergeCell ref="F8:G8"/>
    <mergeCell ref="I8:J8"/>
    <mergeCell ref="L8:M8"/>
    <mergeCell ref="O8:P8"/>
    <mergeCell ref="H8:H9"/>
    <mergeCell ref="K7:K9"/>
    <mergeCell ref="N7:N9"/>
    <mergeCell ref="F7:J7"/>
    <mergeCell ref="L7:M7"/>
    <mergeCell ref="A17:B17"/>
    <mergeCell ref="A18:B18"/>
    <mergeCell ref="A19:B19"/>
    <mergeCell ref="A1:E1"/>
    <mergeCell ref="A11:B11"/>
    <mergeCell ref="A12:B12"/>
    <mergeCell ref="A13:B13"/>
    <mergeCell ref="A7:B9"/>
    <mergeCell ref="C7:D8"/>
    <mergeCell ref="E7:E9"/>
    <mergeCell ref="A23:B23"/>
    <mergeCell ref="A24:B24"/>
    <mergeCell ref="A25:B25"/>
    <mergeCell ref="A29:P29"/>
    <mergeCell ref="K23:K27"/>
    <mergeCell ref="N23:N27"/>
  </mergeCells>
  <printOptions/>
  <pageMargins left="0.75" right="0.75" top="1" bottom="1" header="0" footer="0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sop</cp:lastModifiedBy>
  <cp:lastPrinted>2003-06-27T07:14:16Z</cp:lastPrinted>
  <dcterms:created xsi:type="dcterms:W3CDTF">2000-06-26T10:43:33Z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