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0" windowWidth="4776" windowHeight="4980" activeTab="0"/>
  </bookViews>
  <sheets>
    <sheet name="CFL2" sheetId="1" r:id="rId1"/>
  </sheets>
  <definedNames>
    <definedName name="HTML_CodePage" hidden="1">1252</definedName>
    <definedName name="HTML_Control" localSheetId="0" hidden="1">{"'CFL991'!$A$5:$P$101"}</definedName>
    <definedName name="HTML_Control" hidden="1">{"'CFL991'!$A$5:$P$101"}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"l:\comun\ael99\datoshtm\cfl01.htm"</definedName>
    <definedName name="HTML_Title" hidden="1">""</definedName>
    <definedName name="HTML1_1" hidden="1">"[GIL02.XLS]GIL972!$A$6:$M$98"</definedName>
    <definedName name="HTML1_10" hidden="1">""</definedName>
    <definedName name="HTML1_11" hidden="1">1</definedName>
    <definedName name="HTML1_12" hidden="1">"L:\ANU97HTM\GIL02.htm"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_xlnm.Print_Titles" localSheetId="0">'CFL2'!$1:$9</definedName>
  </definedNames>
  <calcPr fullCalcOnLoad="1"/>
</workbook>
</file>

<file path=xl/sharedStrings.xml><?xml version="1.0" encoding="utf-8"?>
<sst xmlns="http://schemas.openxmlformats.org/spreadsheetml/2006/main" count="237" uniqueCount="83">
  <si>
    <t>CONCILIACIÓN VIDA FAMILIAR Y LABORAL</t>
  </si>
  <si>
    <t>TOTAL</t>
  </si>
  <si>
    <t>GUARDERÍAS INFANTILES LABORALES</t>
  </si>
  <si>
    <t>Aportación Ministerio</t>
  </si>
  <si>
    <t>Ministerio</t>
  </si>
  <si>
    <t>CC.AA.</t>
  </si>
  <si>
    <t>ANDALUCÍA</t>
  </si>
  <si>
    <t xml:space="preserve"> Almería </t>
  </si>
  <si>
    <t xml:space="preserve"> Cádiz </t>
  </si>
  <si>
    <t xml:space="preserve"> Córdoba </t>
  </si>
  <si>
    <t xml:space="preserve"> Granada </t>
  </si>
  <si>
    <t xml:space="preserve"> Huelva </t>
  </si>
  <si>
    <t xml:space="preserve"> Jaén </t>
  </si>
  <si>
    <t xml:space="preserve"> Málaga </t>
  </si>
  <si>
    <t xml:space="preserve"> Sevilla </t>
  </si>
  <si>
    <t>ARAGÓN</t>
  </si>
  <si>
    <t xml:space="preserve"> -</t>
  </si>
  <si>
    <t xml:space="preserve"> Huesca </t>
  </si>
  <si>
    <t xml:space="preserve"> Teruel </t>
  </si>
  <si>
    <t xml:space="preserve"> Zaragoza </t>
  </si>
  <si>
    <t>ASTURIAS</t>
  </si>
  <si>
    <t>Asturias</t>
  </si>
  <si>
    <t>BALEARES</t>
  </si>
  <si>
    <t>Baleares</t>
  </si>
  <si>
    <t>CANARIAS</t>
  </si>
  <si>
    <t xml:space="preserve"> Las Palmas </t>
  </si>
  <si>
    <t xml:space="preserve"> S.C.Tenerife </t>
  </si>
  <si>
    <t>CANTABRIA</t>
  </si>
  <si>
    <t>Cantabria</t>
  </si>
  <si>
    <t>CASTILLA-LA MANCHA</t>
  </si>
  <si>
    <t xml:space="preserve"> Albacete </t>
  </si>
  <si>
    <t xml:space="preserve"> Ciudad Real </t>
  </si>
  <si>
    <t xml:space="preserve"> Cuenca </t>
  </si>
  <si>
    <t xml:space="preserve"> Guadalajara </t>
  </si>
  <si>
    <t xml:space="preserve"> Toledo </t>
  </si>
  <si>
    <t>CASTILLA Y LEÓN</t>
  </si>
  <si>
    <t xml:space="preserve"> Ávila </t>
  </si>
  <si>
    <t xml:space="preserve"> Burgos </t>
  </si>
  <si>
    <t xml:space="preserve"> León </t>
  </si>
  <si>
    <t xml:space="preserve"> Palencia </t>
  </si>
  <si>
    <t xml:space="preserve"> Salamanca </t>
  </si>
  <si>
    <t xml:space="preserve"> Segovia </t>
  </si>
  <si>
    <t xml:space="preserve"> Soria </t>
  </si>
  <si>
    <t xml:space="preserve"> Valladolid </t>
  </si>
  <si>
    <t xml:space="preserve"> Zamora </t>
  </si>
  <si>
    <t>CATALUÑA</t>
  </si>
  <si>
    <t xml:space="preserve"> Barcelona </t>
  </si>
  <si>
    <t xml:space="preserve"> Girona </t>
  </si>
  <si>
    <t xml:space="preserve"> Lleida </t>
  </si>
  <si>
    <t xml:space="preserve"> Tarragona </t>
  </si>
  <si>
    <t>COMUNIDAD VALENCIANA</t>
  </si>
  <si>
    <t xml:space="preserve"> Alicante </t>
  </si>
  <si>
    <t xml:space="preserve"> Castellón </t>
  </si>
  <si>
    <t xml:space="preserve"> Valencia </t>
  </si>
  <si>
    <t>EXTREMADURA</t>
  </si>
  <si>
    <t xml:space="preserve"> Badajoz </t>
  </si>
  <si>
    <t xml:space="preserve"> Cáceres </t>
  </si>
  <si>
    <t>GALICIA</t>
  </si>
  <si>
    <t xml:space="preserve"> A Coruña </t>
  </si>
  <si>
    <t xml:space="preserve"> Lugo </t>
  </si>
  <si>
    <t xml:space="preserve"> Ourense </t>
  </si>
  <si>
    <t xml:space="preserve"> Pontevedra </t>
  </si>
  <si>
    <t>MADRID</t>
  </si>
  <si>
    <t>Madrid</t>
  </si>
  <si>
    <t>MURCIA</t>
  </si>
  <si>
    <t>Murcia</t>
  </si>
  <si>
    <t>NAVARRA</t>
  </si>
  <si>
    <t>Navarra</t>
  </si>
  <si>
    <t xml:space="preserve"> Álava </t>
  </si>
  <si>
    <t xml:space="preserve"> Guipúzcoa </t>
  </si>
  <si>
    <t xml:space="preserve"> Vizcaya </t>
  </si>
  <si>
    <t>Ceuta y Melilla</t>
  </si>
  <si>
    <t>Aportación CC.AA.</t>
  </si>
  <si>
    <t>PAÍS VASCO</t>
  </si>
  <si>
    <t>En miles de euros</t>
  </si>
  <si>
    <t>CFL-2</t>
  </si>
  <si>
    <t>(1) No se incluye Navarra ni País Vasco. Véanse Notas generales en FUENTES Y NOTAS EXPLICATIVAS.</t>
  </si>
  <si>
    <t>2002(*)</t>
  </si>
  <si>
    <t>ATENCIÓN A LA PRIMERA INFANCIA</t>
  </si>
  <si>
    <t>RIOJA (LA)</t>
  </si>
  <si>
    <t>La Rioja</t>
  </si>
  <si>
    <t xml:space="preserve">Importe de las subvenciones de atención a la primera </t>
  </si>
  <si>
    <t>infancia, por comunidad autónoma y provincia (1).</t>
  </si>
</sst>
</file>

<file path=xl/styles.xml><?xml version="1.0" encoding="utf-8"?>
<styleSheet xmlns="http://schemas.openxmlformats.org/spreadsheetml/2006/main">
  <numFmts count="25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#,#00"/>
    <numFmt numFmtId="169" formatCode="0,000"/>
    <numFmt numFmtId="170" formatCode="0,000,"/>
    <numFmt numFmtId="171" formatCode="0,"/>
    <numFmt numFmtId="172" formatCode="0,000.00,"/>
    <numFmt numFmtId="173" formatCode="0.00,"/>
    <numFmt numFmtId="174" formatCode="0.00,,"/>
    <numFmt numFmtId="175" formatCode="#,##0.0,"/>
    <numFmt numFmtId="176" formatCode="0.0"/>
    <numFmt numFmtId="177" formatCode="#,##0,"/>
    <numFmt numFmtId="178" formatCode="0,000.0,"/>
    <numFmt numFmtId="179" formatCode="#,##0.0"/>
    <numFmt numFmtId="180" formatCode="_-* #,##0.00\ _€_-;\-* #,##0.00\ _€_-;_-* &quot;-&quot;\ _€_-;_-@_-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color indexed="8"/>
      <name val="Arial"/>
      <family val="2"/>
    </font>
    <font>
      <sz val="10"/>
      <color indexed="8"/>
      <name val="MS Sans Serif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gray125">
        <fgColor indexed="9"/>
        <bgColor indexed="22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right" vertical="center"/>
    </xf>
    <xf numFmtId="175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175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right" vertical="center"/>
    </xf>
    <xf numFmtId="168" fontId="4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1"/>
  <sheetViews>
    <sheetView showGridLines="0" tabSelected="1" workbookViewId="0" topLeftCell="A1">
      <selection activeCell="A1" sqref="A1:D1"/>
    </sheetView>
  </sheetViews>
  <sheetFormatPr defaultColWidth="11.421875" defaultRowHeight="12.75"/>
  <cols>
    <col min="1" max="1" width="20.7109375" style="6" customWidth="1"/>
    <col min="2" max="2" width="8.7109375" style="9" customWidth="1"/>
    <col min="3" max="3" width="1.1484375" style="9" customWidth="1"/>
    <col min="4" max="4" width="8.7109375" style="11" customWidth="1"/>
    <col min="5" max="5" width="1.1484375" style="6" customWidth="1"/>
    <col min="6" max="6" width="8.7109375" style="10" customWidth="1"/>
    <col min="7" max="7" width="1.1484375" style="10" customWidth="1"/>
    <col min="8" max="8" width="8.7109375" style="6" customWidth="1"/>
    <col min="9" max="9" width="1.1484375" style="6" customWidth="1"/>
    <col min="10" max="10" width="8.7109375" style="10" customWidth="1"/>
    <col min="11" max="11" width="1.1484375" style="10" customWidth="1"/>
    <col min="12" max="12" width="8.7109375" style="10" customWidth="1"/>
    <col min="13" max="13" width="1.1484375" style="10" customWidth="1"/>
    <col min="14" max="14" width="8.7109375" style="10" customWidth="1"/>
    <col min="15" max="15" width="1.1484375" style="10" customWidth="1"/>
    <col min="16" max="16" width="8.7109375" style="6" customWidth="1"/>
    <col min="17" max="17" width="1.1484375" style="6" customWidth="1"/>
    <col min="18" max="18" width="8.7109375" style="10" customWidth="1"/>
    <col min="19" max="19" width="1.1484375" style="10" customWidth="1"/>
    <col min="20" max="20" width="8.7109375" style="10" customWidth="1"/>
    <col min="21" max="21" width="12.140625" style="6" bestFit="1" customWidth="1"/>
    <col min="22" max="16384" width="11.57421875" style="6" customWidth="1"/>
  </cols>
  <sheetData>
    <row r="1" spans="1:21" s="11" customFormat="1" ht="18" customHeight="1">
      <c r="A1" s="24" t="s">
        <v>0</v>
      </c>
      <c r="B1" s="24"/>
      <c r="C1" s="24"/>
      <c r="D1" s="24"/>
      <c r="E1" s="6"/>
      <c r="F1" s="1"/>
      <c r="G1" s="1"/>
      <c r="H1" s="1"/>
      <c r="I1" s="1"/>
      <c r="J1" s="1"/>
      <c r="K1" s="1"/>
      <c r="L1" s="13" t="s">
        <v>75</v>
      </c>
      <c r="O1" s="12"/>
      <c r="P1" s="12"/>
      <c r="Q1" s="12"/>
      <c r="R1" s="12"/>
      <c r="S1" s="12"/>
      <c r="T1" s="12"/>
      <c r="U1" s="1"/>
    </row>
    <row r="2" spans="1:21" ht="15" customHeight="1">
      <c r="A2" s="1"/>
      <c r="B2" s="2"/>
      <c r="C2" s="2"/>
      <c r="D2" s="2"/>
      <c r="F2" s="1"/>
      <c r="G2" s="1"/>
      <c r="H2" s="1"/>
      <c r="I2" s="1"/>
      <c r="J2" s="1"/>
      <c r="K2" s="1"/>
      <c r="L2" s="13" t="s">
        <v>81</v>
      </c>
      <c r="O2" s="1"/>
      <c r="P2" s="1"/>
      <c r="Q2" s="1"/>
      <c r="R2" s="1"/>
      <c r="S2" s="1"/>
      <c r="T2" s="1"/>
      <c r="U2" s="1"/>
    </row>
    <row r="3" spans="1:21" ht="15" customHeight="1">
      <c r="A3" s="1"/>
      <c r="B3" s="2"/>
      <c r="C3" s="2"/>
      <c r="D3" s="2"/>
      <c r="F3" s="1"/>
      <c r="G3" s="1"/>
      <c r="H3" s="1"/>
      <c r="I3" s="1"/>
      <c r="J3" s="1"/>
      <c r="K3" s="1"/>
      <c r="L3" s="13" t="s">
        <v>82</v>
      </c>
      <c r="O3" s="1"/>
      <c r="P3" s="1"/>
      <c r="Q3" s="1"/>
      <c r="R3" s="1"/>
      <c r="S3" s="1"/>
      <c r="T3" s="1"/>
      <c r="U3" s="1"/>
    </row>
    <row r="4" spans="1:21" ht="15" customHeight="1">
      <c r="A4" s="1"/>
      <c r="B4" s="2"/>
      <c r="C4" s="2"/>
      <c r="D4" s="2"/>
      <c r="F4" s="1"/>
      <c r="G4" s="1"/>
      <c r="H4" s="1"/>
      <c r="I4" s="1"/>
      <c r="J4" s="1"/>
      <c r="K4" s="1"/>
      <c r="L4" s="13"/>
      <c r="O4" s="1"/>
      <c r="P4" s="1"/>
      <c r="Q4" s="1"/>
      <c r="R4" s="1"/>
      <c r="S4" s="1"/>
      <c r="T4" s="1"/>
      <c r="U4" s="1"/>
    </row>
    <row r="5" spans="1:20" ht="15" customHeight="1">
      <c r="A5" s="1"/>
      <c r="B5" s="2"/>
      <c r="C5" s="2"/>
      <c r="D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 customHeight="1" thickBot="1">
      <c r="A6" s="1"/>
      <c r="B6" s="27" t="s">
        <v>74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1" customHeight="1" thickBot="1">
      <c r="A7" s="1"/>
      <c r="B7" s="25" t="s">
        <v>1</v>
      </c>
      <c r="C7" s="25"/>
      <c r="D7" s="25"/>
      <c r="F7" s="23" t="s">
        <v>78</v>
      </c>
      <c r="G7" s="23"/>
      <c r="H7" s="23"/>
      <c r="I7" s="23"/>
      <c r="J7" s="23"/>
      <c r="K7" s="23"/>
      <c r="L7" s="23"/>
      <c r="M7" s="14"/>
      <c r="N7" s="23" t="s">
        <v>2</v>
      </c>
      <c r="O7" s="23"/>
      <c r="P7" s="23"/>
      <c r="Q7" s="23"/>
      <c r="R7" s="23"/>
      <c r="S7" s="23"/>
      <c r="T7" s="23"/>
    </row>
    <row r="8" spans="1:20" ht="18" customHeight="1">
      <c r="A8" s="1"/>
      <c r="B8" s="26"/>
      <c r="C8" s="26"/>
      <c r="D8" s="26"/>
      <c r="F8" s="22" t="s">
        <v>3</v>
      </c>
      <c r="G8" s="22"/>
      <c r="H8" s="22" t="s">
        <v>4</v>
      </c>
      <c r="I8" s="1"/>
      <c r="J8" s="22" t="s">
        <v>72</v>
      </c>
      <c r="K8" s="22"/>
      <c r="L8" s="22" t="s">
        <v>5</v>
      </c>
      <c r="M8" s="1"/>
      <c r="N8" s="22" t="s">
        <v>3</v>
      </c>
      <c r="O8" s="22"/>
      <c r="P8" s="22" t="s">
        <v>4</v>
      </c>
      <c r="Q8" s="15"/>
      <c r="R8" s="22" t="s">
        <v>72</v>
      </c>
      <c r="S8" s="22"/>
      <c r="T8" s="22" t="s">
        <v>5</v>
      </c>
    </row>
    <row r="9" spans="1:20" ht="18" customHeight="1">
      <c r="A9" s="1"/>
      <c r="B9" s="3">
        <v>2001</v>
      </c>
      <c r="C9" s="2"/>
      <c r="D9" s="3" t="s">
        <v>77</v>
      </c>
      <c r="F9" s="3">
        <v>2001</v>
      </c>
      <c r="G9" s="2"/>
      <c r="H9" s="3" t="s">
        <v>77</v>
      </c>
      <c r="I9" s="1"/>
      <c r="J9" s="3">
        <v>2001</v>
      </c>
      <c r="K9" s="2"/>
      <c r="L9" s="3" t="s">
        <v>77</v>
      </c>
      <c r="M9" s="1"/>
      <c r="N9" s="3">
        <v>2001</v>
      </c>
      <c r="O9" s="2"/>
      <c r="P9" s="3" t="s">
        <v>77</v>
      </c>
      <c r="Q9" s="15"/>
      <c r="R9" s="3">
        <v>2001</v>
      </c>
      <c r="S9" s="2"/>
      <c r="T9" s="3" t="s">
        <v>77</v>
      </c>
    </row>
    <row r="10" spans="1:20" s="11" customFormat="1" ht="16.5" customHeight="1">
      <c r="A10" s="1"/>
      <c r="B10" s="4"/>
      <c r="C10" s="2"/>
      <c r="D10" s="4"/>
      <c r="E10" s="6"/>
      <c r="F10" s="4"/>
      <c r="G10" s="1"/>
      <c r="H10" s="4"/>
      <c r="I10" s="1"/>
      <c r="J10" s="4"/>
      <c r="K10" s="1"/>
      <c r="L10" s="4"/>
      <c r="M10" s="1"/>
      <c r="N10" s="4"/>
      <c r="O10" s="1"/>
      <c r="P10" s="5"/>
      <c r="Q10" s="1"/>
      <c r="R10" s="4"/>
      <c r="S10" s="1"/>
      <c r="T10" s="5"/>
    </row>
    <row r="11" spans="1:21" s="11" customFormat="1" ht="16.5" customHeight="1">
      <c r="A11" s="16" t="s">
        <v>1</v>
      </c>
      <c r="B11" s="5">
        <v>67592634.4343875</v>
      </c>
      <c r="C11" s="4"/>
      <c r="D11" s="5">
        <f>H11+L11+P11+T11</f>
        <v>72569412.15</v>
      </c>
      <c r="E11" s="6"/>
      <c r="F11" s="5">
        <v>14674730.93890111</v>
      </c>
      <c r="G11" s="4"/>
      <c r="H11" s="5">
        <f>H13+H23+H28+H31+H34+H38+H41+H48+H59+H65+H70+H74+H80+H83+H94+H97</f>
        <v>15790252.340000002</v>
      </c>
      <c r="I11" s="4"/>
      <c r="J11" s="5">
        <v>39123681.08494705</v>
      </c>
      <c r="K11" s="4"/>
      <c r="L11" s="5">
        <f>L13+L23+L28+L31+L34+L38+L41+L48+L59+L65+L70+L74+L80+L83+L94+L97</f>
        <v>44803849.25</v>
      </c>
      <c r="M11" s="4"/>
      <c r="N11" s="5">
        <v>6199791.028091306</v>
      </c>
      <c r="O11" s="4"/>
      <c r="P11" s="5">
        <f>P13+P23+P28+P31+P38+P41+P48+P59+P65+P70+P74+P80+P83+P94</f>
        <v>5862020.5</v>
      </c>
      <c r="Q11" s="4"/>
      <c r="R11" s="5">
        <v>7594431.382448043</v>
      </c>
      <c r="S11" s="4"/>
      <c r="T11" s="5">
        <f>T13+T28+T31+T38+T41+T59+T74+T80+T83+T94</f>
        <v>6113290.060000001</v>
      </c>
      <c r="U11" s="5"/>
    </row>
    <row r="12" spans="1:21" ht="12">
      <c r="A12" s="17"/>
      <c r="B12" s="6"/>
      <c r="C12" s="4"/>
      <c r="D12" s="4"/>
      <c r="F12" s="6"/>
      <c r="G12" s="8"/>
      <c r="H12" s="7"/>
      <c r="I12" s="8"/>
      <c r="J12" s="6"/>
      <c r="K12" s="8"/>
      <c r="L12" s="7"/>
      <c r="M12" s="8"/>
      <c r="N12" s="6"/>
      <c r="O12" s="8"/>
      <c r="P12" s="7"/>
      <c r="Q12" s="8"/>
      <c r="R12" s="6"/>
      <c r="S12" s="8"/>
      <c r="T12" s="7"/>
      <c r="U12" s="5"/>
    </row>
    <row r="13" spans="1:21" s="11" customFormat="1" ht="12">
      <c r="A13" s="16" t="s">
        <v>6</v>
      </c>
      <c r="B13" s="5">
        <v>10564881.871070884</v>
      </c>
      <c r="C13" s="4"/>
      <c r="D13" s="5">
        <f>H13+L13+P13+T13</f>
        <v>11999097.309999999</v>
      </c>
      <c r="E13" s="6"/>
      <c r="F13" s="5">
        <v>3183347.511208876</v>
      </c>
      <c r="G13" s="4"/>
      <c r="H13" s="5">
        <f>SUM(H14:H21)</f>
        <v>3462324.5799999996</v>
      </c>
      <c r="I13" s="4"/>
      <c r="J13" s="5">
        <v>3348365.078792687</v>
      </c>
      <c r="K13" s="4"/>
      <c r="L13" s="5">
        <f>SUM(L14:L21)</f>
        <v>4826778.4799999995</v>
      </c>
      <c r="M13" s="4"/>
      <c r="N13" s="5">
        <v>1164160.4461913863</v>
      </c>
      <c r="O13" s="4"/>
      <c r="P13" s="5">
        <f>SUM(P14:P21)</f>
        <v>1203226.35</v>
      </c>
      <c r="Q13" s="4"/>
      <c r="R13" s="5">
        <v>2869008.8348779343</v>
      </c>
      <c r="S13" s="4"/>
      <c r="T13" s="5">
        <f>SUM(T14:T21)</f>
        <v>2506767.9000000004</v>
      </c>
      <c r="U13" s="5"/>
    </row>
    <row r="14" spans="1:21" ht="12">
      <c r="A14" s="17" t="s">
        <v>7</v>
      </c>
      <c r="B14" s="7">
        <v>721859.6276129001</v>
      </c>
      <c r="C14" s="8"/>
      <c r="D14" s="7">
        <f aca="true" t="shared" si="0" ref="D14:D21">H14+L14+P14+T14</f>
        <v>878611.37</v>
      </c>
      <c r="F14" s="7">
        <v>275285.5889317611</v>
      </c>
      <c r="G14" s="8"/>
      <c r="H14" s="7">
        <v>314718.62</v>
      </c>
      <c r="I14" s="8"/>
      <c r="J14" s="7">
        <v>275285.5889317611</v>
      </c>
      <c r="K14" s="8"/>
      <c r="L14" s="7">
        <v>400137.52</v>
      </c>
      <c r="M14" s="8"/>
      <c r="N14" s="7">
        <v>84502.3018763598</v>
      </c>
      <c r="O14" s="8"/>
      <c r="P14" s="7">
        <v>86607.21</v>
      </c>
      <c r="Q14" s="8"/>
      <c r="R14" s="7">
        <v>86786.14787301817</v>
      </c>
      <c r="S14" s="8"/>
      <c r="T14" s="7">
        <v>77148.02</v>
      </c>
      <c r="U14" s="5"/>
    </row>
    <row r="15" spans="1:21" ht="12">
      <c r="A15" s="17" t="s">
        <v>8</v>
      </c>
      <c r="B15" s="7">
        <v>1170810.5669948193</v>
      </c>
      <c r="C15" s="8"/>
      <c r="D15" s="7">
        <f t="shared" si="0"/>
        <v>1279778.19</v>
      </c>
      <c r="F15" s="7">
        <v>387736.5102833171</v>
      </c>
      <c r="G15" s="8"/>
      <c r="H15" s="7">
        <v>401696.79</v>
      </c>
      <c r="I15" s="8"/>
      <c r="J15" s="7">
        <v>482194.5055473417</v>
      </c>
      <c r="K15" s="8"/>
      <c r="L15" s="7">
        <v>570915.62</v>
      </c>
      <c r="M15" s="8"/>
      <c r="N15" s="7">
        <v>41518.78763838304</v>
      </c>
      <c r="O15" s="8"/>
      <c r="P15" s="7">
        <v>56576.16</v>
      </c>
      <c r="Q15" s="8"/>
      <c r="R15" s="7">
        <v>259360.7635257774</v>
      </c>
      <c r="S15" s="8"/>
      <c r="T15" s="7">
        <v>250589.62</v>
      </c>
      <c r="U15" s="5"/>
    </row>
    <row r="16" spans="1:21" ht="12">
      <c r="A16" s="17" t="s">
        <v>9</v>
      </c>
      <c r="B16" s="7">
        <v>1529660.3199788444</v>
      </c>
      <c r="C16" s="8"/>
      <c r="D16" s="7">
        <f t="shared" si="0"/>
        <v>1397446.13</v>
      </c>
      <c r="F16" s="7">
        <v>502454.47333309293</v>
      </c>
      <c r="G16" s="8"/>
      <c r="H16" s="7">
        <v>405253.91</v>
      </c>
      <c r="I16" s="8"/>
      <c r="J16" s="7">
        <v>510267.6306900821</v>
      </c>
      <c r="K16" s="8"/>
      <c r="L16" s="7">
        <v>407007.04</v>
      </c>
      <c r="M16" s="8"/>
      <c r="N16" s="7">
        <v>54091.08939454041</v>
      </c>
      <c r="O16" s="8"/>
      <c r="P16" s="7">
        <v>63996.4</v>
      </c>
      <c r="Q16" s="8"/>
      <c r="R16" s="7">
        <v>462847.12656112894</v>
      </c>
      <c r="S16" s="8"/>
      <c r="T16" s="7">
        <v>521188.78</v>
      </c>
      <c r="U16" s="5"/>
    </row>
    <row r="17" spans="1:21" ht="12">
      <c r="A17" s="17" t="s">
        <v>10</v>
      </c>
      <c r="B17" s="7">
        <v>2183952.910701622</v>
      </c>
      <c r="C17" s="8"/>
      <c r="D17" s="7">
        <f t="shared" si="0"/>
        <v>2187270.1799999997</v>
      </c>
      <c r="F17" s="7">
        <v>599859.6877141106</v>
      </c>
      <c r="G17" s="8"/>
      <c r="H17" s="7">
        <v>579357.62</v>
      </c>
      <c r="I17" s="8"/>
      <c r="J17" s="7">
        <v>626848.3886865482</v>
      </c>
      <c r="K17" s="8"/>
      <c r="L17" s="7">
        <v>880722.58</v>
      </c>
      <c r="M17" s="8"/>
      <c r="N17" s="7">
        <v>120202.42087675646</v>
      </c>
      <c r="O17" s="8"/>
      <c r="P17" s="7">
        <v>126518.47</v>
      </c>
      <c r="Q17" s="8"/>
      <c r="R17" s="7">
        <v>837042.4074140853</v>
      </c>
      <c r="S17" s="8"/>
      <c r="T17" s="7">
        <v>600671.51</v>
      </c>
      <c r="U17" s="5"/>
    </row>
    <row r="18" spans="1:21" ht="12">
      <c r="A18" s="17" t="s">
        <v>11</v>
      </c>
      <c r="B18" s="7">
        <v>588124.48162706</v>
      </c>
      <c r="C18" s="8"/>
      <c r="D18" s="7">
        <f t="shared" si="0"/>
        <v>719425.86</v>
      </c>
      <c r="F18" s="7">
        <v>264105.12903729884</v>
      </c>
      <c r="G18" s="8"/>
      <c r="H18" s="7">
        <v>289200.74</v>
      </c>
      <c r="I18" s="8"/>
      <c r="J18" s="7">
        <v>264105.12903729884</v>
      </c>
      <c r="K18" s="8"/>
      <c r="L18" s="7">
        <v>353882.99</v>
      </c>
      <c r="M18" s="8"/>
      <c r="N18" s="7">
        <v>47893.9814647867</v>
      </c>
      <c r="O18" s="8"/>
      <c r="P18" s="7">
        <v>49296.59</v>
      </c>
      <c r="Q18" s="8"/>
      <c r="R18" s="7">
        <v>12020.242087675646</v>
      </c>
      <c r="S18" s="8"/>
      <c r="T18" s="7">
        <v>27045.54</v>
      </c>
      <c r="U18" s="5"/>
    </row>
    <row r="19" spans="1:21" ht="12">
      <c r="A19" s="17" t="s">
        <v>12</v>
      </c>
      <c r="B19" s="7">
        <v>1412014.0276225163</v>
      </c>
      <c r="C19" s="8"/>
      <c r="D19" s="7">
        <f t="shared" si="0"/>
        <v>1924740.53</v>
      </c>
      <c r="F19" s="7">
        <v>602415.0589592875</v>
      </c>
      <c r="G19" s="8"/>
      <c r="H19" s="7">
        <v>613072.5</v>
      </c>
      <c r="I19" s="8"/>
      <c r="J19" s="7">
        <v>612632.2767540539</v>
      </c>
      <c r="K19" s="8"/>
      <c r="L19" s="7">
        <v>1108952.56</v>
      </c>
      <c r="M19" s="8"/>
      <c r="N19" s="7">
        <v>131516.47374178117</v>
      </c>
      <c r="O19" s="8"/>
      <c r="P19" s="7">
        <v>129244.65</v>
      </c>
      <c r="Q19" s="8"/>
      <c r="R19" s="7">
        <v>65450.21816739389</v>
      </c>
      <c r="S19" s="8"/>
      <c r="T19" s="7">
        <v>73470.82</v>
      </c>
      <c r="U19" s="5"/>
    </row>
    <row r="20" spans="1:21" ht="12">
      <c r="A20" s="17" t="s">
        <v>13</v>
      </c>
      <c r="B20" s="7">
        <v>1199877.0930246536</v>
      </c>
      <c r="C20" s="8"/>
      <c r="D20" s="7">
        <f t="shared" si="0"/>
        <v>1169507.02</v>
      </c>
      <c r="F20" s="7">
        <v>174882.52617407715</v>
      </c>
      <c r="G20" s="8"/>
      <c r="H20" s="7">
        <v>205255.63</v>
      </c>
      <c r="I20" s="8"/>
      <c r="J20" s="7">
        <v>174882.5321841982</v>
      </c>
      <c r="K20" s="8"/>
      <c r="L20" s="7">
        <v>220126.74</v>
      </c>
      <c r="M20" s="8"/>
      <c r="N20" s="7">
        <v>351668.1151058382</v>
      </c>
      <c r="O20" s="8"/>
      <c r="P20" s="7">
        <v>345592.58</v>
      </c>
      <c r="Q20" s="8"/>
      <c r="R20" s="7">
        <v>498443.91956053994</v>
      </c>
      <c r="S20" s="8"/>
      <c r="T20" s="7">
        <v>398532.07</v>
      </c>
      <c r="U20" s="5"/>
    </row>
    <row r="21" spans="1:21" ht="12">
      <c r="A21" s="17" t="s">
        <v>14</v>
      </c>
      <c r="B21" s="7">
        <v>1758582.8435084682</v>
      </c>
      <c r="C21" s="8"/>
      <c r="D21" s="7">
        <f t="shared" si="0"/>
        <v>2442318.0300000003</v>
      </c>
      <c r="F21" s="7">
        <v>376608.53677593067</v>
      </c>
      <c r="G21" s="8"/>
      <c r="H21" s="7">
        <v>653768.77</v>
      </c>
      <c r="I21" s="8"/>
      <c r="J21" s="7">
        <v>402149.02095128194</v>
      </c>
      <c r="K21" s="8"/>
      <c r="L21" s="7">
        <v>885033.43</v>
      </c>
      <c r="M21" s="8"/>
      <c r="N21" s="7">
        <v>332767.27609294053</v>
      </c>
      <c r="O21" s="8"/>
      <c r="P21" s="7">
        <v>345394.29</v>
      </c>
      <c r="Q21" s="8"/>
      <c r="R21" s="7">
        <v>647058.0096883151</v>
      </c>
      <c r="S21" s="8"/>
      <c r="T21" s="7">
        <v>558121.54</v>
      </c>
      <c r="U21" s="5"/>
    </row>
    <row r="22" spans="1:21" ht="12">
      <c r="A22" s="17"/>
      <c r="B22" s="6"/>
      <c r="C22" s="4"/>
      <c r="D22" s="4"/>
      <c r="F22" s="6"/>
      <c r="G22" s="8"/>
      <c r="H22" s="7"/>
      <c r="I22" s="8"/>
      <c r="J22" s="6"/>
      <c r="K22" s="8"/>
      <c r="L22" s="7"/>
      <c r="M22" s="8"/>
      <c r="N22" s="6"/>
      <c r="O22" s="8"/>
      <c r="P22" s="8"/>
      <c r="Q22" s="8"/>
      <c r="R22" s="6"/>
      <c r="S22" s="8"/>
      <c r="T22" s="8"/>
      <c r="U22" s="5"/>
    </row>
    <row r="23" spans="1:21" s="11" customFormat="1" ht="12">
      <c r="A23" s="16" t="s">
        <v>15</v>
      </c>
      <c r="B23" s="5">
        <v>940382.6283461349</v>
      </c>
      <c r="C23" s="4"/>
      <c r="D23" s="5">
        <f>H23+L23+P23</f>
        <v>1077116.75</v>
      </c>
      <c r="E23" s="6"/>
      <c r="F23" s="5">
        <v>330276.1710720854</v>
      </c>
      <c r="G23" s="4"/>
      <c r="H23" s="5">
        <f>SUM(H24:H26)</f>
        <v>446495.22</v>
      </c>
      <c r="I23" s="4"/>
      <c r="J23" s="5">
        <v>330276.1710720854</v>
      </c>
      <c r="K23" s="4"/>
      <c r="L23" s="5">
        <f>SUM(L24:L26)</f>
        <v>446495.22</v>
      </c>
      <c r="M23" s="4"/>
      <c r="N23" s="5">
        <v>279830.28620196413</v>
      </c>
      <c r="O23" s="4"/>
      <c r="P23" s="5">
        <f>SUM(P24:P26)</f>
        <v>184126.31</v>
      </c>
      <c r="Q23" s="4"/>
      <c r="R23" s="4" t="s">
        <v>16</v>
      </c>
      <c r="S23" s="4"/>
      <c r="T23" s="4" t="s">
        <v>16</v>
      </c>
      <c r="U23" s="18"/>
    </row>
    <row r="24" spans="1:21" ht="12">
      <c r="A24" s="17" t="s">
        <v>17</v>
      </c>
      <c r="B24" s="7">
        <v>197812.27987931677</v>
      </c>
      <c r="C24" s="8"/>
      <c r="D24" s="7">
        <f>H24+L24+P24</f>
        <v>361493.48000000004</v>
      </c>
      <c r="F24" s="7">
        <v>87447.26118784033</v>
      </c>
      <c r="G24" s="8"/>
      <c r="H24" s="7">
        <v>173962.29</v>
      </c>
      <c r="I24" s="8"/>
      <c r="J24" s="7">
        <v>87447.26118784033</v>
      </c>
      <c r="K24" s="8"/>
      <c r="L24" s="7">
        <v>173962.29</v>
      </c>
      <c r="M24" s="8"/>
      <c r="N24" s="7">
        <v>22917.757503636123</v>
      </c>
      <c r="O24" s="8"/>
      <c r="P24" s="7">
        <v>13568.9</v>
      </c>
      <c r="Q24" s="8"/>
      <c r="R24" s="8" t="s">
        <v>16</v>
      </c>
      <c r="S24" s="8"/>
      <c r="T24" s="8" t="s">
        <v>16</v>
      </c>
      <c r="U24" s="5"/>
    </row>
    <row r="25" spans="1:21" ht="12">
      <c r="A25" s="17" t="s">
        <v>18</v>
      </c>
      <c r="B25" s="7">
        <v>127671.78728979602</v>
      </c>
      <c r="C25" s="8"/>
      <c r="D25" s="7">
        <f>H25+L25</f>
        <v>86064.92</v>
      </c>
      <c r="F25" s="7">
        <v>38479.55356820887</v>
      </c>
      <c r="G25" s="8"/>
      <c r="H25" s="7">
        <v>43032.46</v>
      </c>
      <c r="I25" s="8"/>
      <c r="J25" s="7">
        <v>38479.55356820887</v>
      </c>
      <c r="K25" s="8"/>
      <c r="L25" s="7">
        <v>43032.46</v>
      </c>
      <c r="M25" s="8"/>
      <c r="N25" s="7">
        <v>50712.68015337829</v>
      </c>
      <c r="O25" s="8"/>
      <c r="P25" s="8" t="s">
        <v>16</v>
      </c>
      <c r="Q25" s="8"/>
      <c r="R25" s="8" t="s">
        <v>16</v>
      </c>
      <c r="S25" s="8"/>
      <c r="T25" s="8" t="s">
        <v>16</v>
      </c>
      <c r="U25" s="5"/>
    </row>
    <row r="26" spans="1:21" ht="12">
      <c r="A26" s="17" t="s">
        <v>19</v>
      </c>
      <c r="B26" s="7">
        <v>614898.5611770222</v>
      </c>
      <c r="C26" s="8"/>
      <c r="D26" s="7">
        <f>H26+L26+P26</f>
        <v>629558.35</v>
      </c>
      <c r="F26" s="7">
        <v>204349.35631603622</v>
      </c>
      <c r="G26" s="8"/>
      <c r="H26" s="7">
        <v>229500.47</v>
      </c>
      <c r="I26" s="8"/>
      <c r="J26" s="7">
        <v>204349.35631603622</v>
      </c>
      <c r="K26" s="8"/>
      <c r="L26" s="7">
        <v>229500.47</v>
      </c>
      <c r="M26" s="8"/>
      <c r="N26" s="7">
        <v>206199.8485449497</v>
      </c>
      <c r="O26" s="8"/>
      <c r="P26" s="7">
        <v>170557.41</v>
      </c>
      <c r="Q26" s="8"/>
      <c r="R26" s="8" t="s">
        <v>16</v>
      </c>
      <c r="S26" s="8"/>
      <c r="T26" s="8" t="s">
        <v>16</v>
      </c>
      <c r="U26" s="5"/>
    </row>
    <row r="27" spans="1:21" ht="12">
      <c r="A27" s="17"/>
      <c r="B27" s="4"/>
      <c r="C27" s="4"/>
      <c r="D27" s="4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5"/>
    </row>
    <row r="28" spans="1:21" s="11" customFormat="1" ht="12">
      <c r="A28" s="16" t="s">
        <v>20</v>
      </c>
      <c r="B28" s="5">
        <v>973923.0223696706</v>
      </c>
      <c r="C28" s="4"/>
      <c r="D28" s="5">
        <f>H28+L28+P28+T28</f>
        <v>997160.99</v>
      </c>
      <c r="E28" s="6"/>
      <c r="F28" s="5">
        <v>322296.44321036624</v>
      </c>
      <c r="G28" s="4"/>
      <c r="H28" s="5">
        <v>335575.29</v>
      </c>
      <c r="I28" s="4"/>
      <c r="J28" s="5">
        <v>340031.85364153236</v>
      </c>
      <c r="K28" s="4"/>
      <c r="L28" s="5">
        <v>349990.98</v>
      </c>
      <c r="M28" s="4"/>
      <c r="N28" s="5">
        <v>152941.95425095863</v>
      </c>
      <c r="O28" s="4"/>
      <c r="P28" s="5">
        <v>152941.95</v>
      </c>
      <c r="Q28" s="4"/>
      <c r="R28" s="5">
        <v>158652.77126681333</v>
      </c>
      <c r="S28" s="4"/>
      <c r="T28" s="5">
        <v>158652.77</v>
      </c>
      <c r="U28" s="5"/>
    </row>
    <row r="29" spans="1:21" ht="12">
      <c r="A29" s="17" t="s">
        <v>21</v>
      </c>
      <c r="B29" s="7">
        <v>973923.0223696706</v>
      </c>
      <c r="C29" s="8"/>
      <c r="D29" s="7">
        <f>H29+L29+P29+T29</f>
        <v>997160.99</v>
      </c>
      <c r="F29" s="7">
        <v>322296.44321036624</v>
      </c>
      <c r="G29" s="8"/>
      <c r="H29" s="7">
        <v>335575.29</v>
      </c>
      <c r="I29" s="8"/>
      <c r="J29" s="7">
        <v>340031.85364153236</v>
      </c>
      <c r="K29" s="8"/>
      <c r="L29" s="7">
        <v>349990.98</v>
      </c>
      <c r="M29" s="8"/>
      <c r="N29" s="7">
        <v>152941.95425095863</v>
      </c>
      <c r="O29" s="8"/>
      <c r="P29" s="7">
        <v>152941.95</v>
      </c>
      <c r="Q29" s="8"/>
      <c r="R29" s="7">
        <v>158652.77126681333</v>
      </c>
      <c r="S29" s="8"/>
      <c r="T29" s="7">
        <v>158652.77</v>
      </c>
      <c r="U29" s="7"/>
    </row>
    <row r="30" spans="1:21" ht="12">
      <c r="A30" s="17"/>
      <c r="B30" s="4"/>
      <c r="C30" s="4"/>
      <c r="D30" s="4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5"/>
    </row>
    <row r="31" spans="1:21" s="11" customFormat="1" ht="12">
      <c r="A31" s="16" t="s">
        <v>22</v>
      </c>
      <c r="B31" s="5">
        <v>1318683.6512687367</v>
      </c>
      <c r="C31" s="4"/>
      <c r="D31" s="5">
        <f>H31+L31+P31+T31</f>
        <v>1648131.4699999997</v>
      </c>
      <c r="E31" s="6"/>
      <c r="F31" s="5">
        <v>311870.9987619151</v>
      </c>
      <c r="G31" s="4"/>
      <c r="H31" s="5">
        <v>331373.66</v>
      </c>
      <c r="I31" s="4"/>
      <c r="J31" s="5">
        <v>817766.1642205474</v>
      </c>
      <c r="K31" s="4"/>
      <c r="L31" s="5">
        <v>880972.21</v>
      </c>
      <c r="M31" s="4"/>
      <c r="N31" s="5">
        <v>122370.578053442</v>
      </c>
      <c r="O31" s="4"/>
      <c r="P31" s="5">
        <v>122305.96</v>
      </c>
      <c r="Q31" s="4"/>
      <c r="R31" s="5">
        <v>66675.91023283209</v>
      </c>
      <c r="S31" s="4"/>
      <c r="T31" s="5">
        <v>313479.64</v>
      </c>
      <c r="U31" s="5"/>
    </row>
    <row r="32" spans="1:21" ht="12">
      <c r="A32" s="17" t="s">
        <v>23</v>
      </c>
      <c r="B32" s="7">
        <v>1318683.6512687367</v>
      </c>
      <c r="C32" s="8"/>
      <c r="D32" s="7">
        <f>H32+L32+P32+T32</f>
        <v>1648131.4699999997</v>
      </c>
      <c r="F32" s="7">
        <v>311870.9987619151</v>
      </c>
      <c r="G32" s="8"/>
      <c r="H32" s="7">
        <v>331373.66</v>
      </c>
      <c r="I32" s="8"/>
      <c r="J32" s="7">
        <v>817766.1642205474</v>
      </c>
      <c r="K32" s="8"/>
      <c r="L32" s="7">
        <v>880972.21</v>
      </c>
      <c r="M32" s="8"/>
      <c r="N32" s="7">
        <v>122370.578053442</v>
      </c>
      <c r="O32" s="8"/>
      <c r="P32" s="7">
        <v>122305.96</v>
      </c>
      <c r="Q32" s="8"/>
      <c r="R32" s="7">
        <v>66675.91023283209</v>
      </c>
      <c r="S32" s="8"/>
      <c r="T32" s="7">
        <v>313479.64</v>
      </c>
      <c r="U32" s="7"/>
    </row>
    <row r="33" spans="1:21" ht="12">
      <c r="A33" s="17"/>
      <c r="B33" s="6"/>
      <c r="C33" s="4"/>
      <c r="D33" s="6"/>
      <c r="F33" s="6"/>
      <c r="G33" s="8"/>
      <c r="H33" s="7"/>
      <c r="I33" s="8"/>
      <c r="J33" s="6"/>
      <c r="K33" s="8"/>
      <c r="L33" s="7"/>
      <c r="M33" s="8"/>
      <c r="N33" s="6"/>
      <c r="O33" s="8"/>
      <c r="P33" s="8"/>
      <c r="Q33" s="8"/>
      <c r="R33" s="6"/>
      <c r="S33" s="8"/>
      <c r="T33" s="8"/>
      <c r="U33" s="5"/>
    </row>
    <row r="34" spans="1:21" s="11" customFormat="1" ht="12">
      <c r="A34" s="16" t="s">
        <v>24</v>
      </c>
      <c r="B34" s="5">
        <v>6484706.658012092</v>
      </c>
      <c r="C34" s="4"/>
      <c r="D34" s="5">
        <f>H34+L34</f>
        <v>6502127.92</v>
      </c>
      <c r="E34" s="6"/>
      <c r="F34" s="5">
        <v>840045.3944442441</v>
      </c>
      <c r="G34" s="4"/>
      <c r="H34" s="5">
        <f>SUM(H35:H36)</f>
        <v>1000574.75</v>
      </c>
      <c r="I34" s="4"/>
      <c r="J34" s="5">
        <v>4037860.0783719784</v>
      </c>
      <c r="K34" s="4"/>
      <c r="L34" s="5">
        <f>SUM(L35:L36)</f>
        <v>5501553.17</v>
      </c>
      <c r="M34" s="4"/>
      <c r="N34" s="5">
        <v>142567.01885975985</v>
      </c>
      <c r="O34" s="4"/>
      <c r="P34" s="4" t="s">
        <v>16</v>
      </c>
      <c r="Q34" s="4"/>
      <c r="R34" s="5">
        <v>1464234.16633611</v>
      </c>
      <c r="S34" s="4"/>
      <c r="T34" s="4" t="s">
        <v>16</v>
      </c>
      <c r="U34" s="18"/>
    </row>
    <row r="35" spans="1:21" s="10" customFormat="1" ht="11.25" customHeight="1">
      <c r="A35" s="17" t="s">
        <v>25</v>
      </c>
      <c r="B35" s="7">
        <v>5654525.398771531</v>
      </c>
      <c r="C35" s="8"/>
      <c r="D35" s="7">
        <f>H35+L35</f>
        <v>5512162.33</v>
      </c>
      <c r="E35" s="6"/>
      <c r="F35" s="7">
        <v>628683.9517747888</v>
      </c>
      <c r="G35" s="8"/>
      <c r="H35" s="7">
        <v>815797.22</v>
      </c>
      <c r="I35" s="8"/>
      <c r="J35" s="7">
        <v>3419040.2618008726</v>
      </c>
      <c r="K35" s="8"/>
      <c r="L35" s="7">
        <v>4696365.11</v>
      </c>
      <c r="M35" s="8"/>
      <c r="N35" s="7">
        <v>142567.01885975985</v>
      </c>
      <c r="O35" s="8"/>
      <c r="P35" s="8" t="s">
        <v>16</v>
      </c>
      <c r="Q35" s="8"/>
      <c r="R35" s="7">
        <v>1464234.16633611</v>
      </c>
      <c r="S35" s="8"/>
      <c r="T35" s="8" t="s">
        <v>16</v>
      </c>
      <c r="U35" s="5"/>
    </row>
    <row r="36" spans="1:21" s="10" customFormat="1" ht="11.25" customHeight="1">
      <c r="A36" s="17" t="s">
        <v>26</v>
      </c>
      <c r="B36" s="7">
        <v>830181.2592405612</v>
      </c>
      <c r="C36" s="8"/>
      <c r="D36" s="7">
        <f>H36+L36</f>
        <v>989965.5900000001</v>
      </c>
      <c r="E36" s="6"/>
      <c r="F36" s="7">
        <v>211361.44266945537</v>
      </c>
      <c r="G36" s="8"/>
      <c r="H36" s="7">
        <v>184777.53</v>
      </c>
      <c r="I36" s="8"/>
      <c r="J36" s="7">
        <v>618819.8165711057</v>
      </c>
      <c r="K36" s="8"/>
      <c r="L36" s="7">
        <v>805188.06</v>
      </c>
      <c r="M36" s="8"/>
      <c r="N36" s="8" t="s">
        <v>16</v>
      </c>
      <c r="O36" s="8"/>
      <c r="P36" s="8" t="s">
        <v>16</v>
      </c>
      <c r="Q36" s="8"/>
      <c r="R36" s="8" t="s">
        <v>16</v>
      </c>
      <c r="S36" s="8"/>
      <c r="T36" s="8" t="s">
        <v>16</v>
      </c>
      <c r="U36" s="5"/>
    </row>
    <row r="37" spans="1:21" ht="12">
      <c r="A37" s="17"/>
      <c r="B37" s="4"/>
      <c r="C37" s="4"/>
      <c r="D37" s="4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5"/>
    </row>
    <row r="38" spans="1:21" s="11" customFormat="1" ht="12">
      <c r="A38" s="16" t="s">
        <v>27</v>
      </c>
      <c r="B38" s="5">
        <v>494208.6113014316</v>
      </c>
      <c r="C38" s="4"/>
      <c r="D38" s="5">
        <f>H38+L38+P38+T38</f>
        <v>530207.26</v>
      </c>
      <c r="E38" s="6"/>
      <c r="F38" s="5">
        <v>167058.76696356665</v>
      </c>
      <c r="G38" s="4"/>
      <c r="H38" s="5">
        <v>175637.8</v>
      </c>
      <c r="I38" s="4"/>
      <c r="J38" s="5">
        <v>206947.4234611085</v>
      </c>
      <c r="K38" s="4"/>
      <c r="L38" s="5">
        <v>204319.6</v>
      </c>
      <c r="M38" s="4"/>
      <c r="N38" s="5">
        <v>92555.86407510248</v>
      </c>
      <c r="O38" s="4"/>
      <c r="P38" s="5">
        <v>92555.86</v>
      </c>
      <c r="Q38" s="4"/>
      <c r="R38" s="5">
        <v>27646.556801653987</v>
      </c>
      <c r="S38" s="4"/>
      <c r="T38" s="5">
        <v>57694</v>
      </c>
      <c r="U38" s="5"/>
    </row>
    <row r="39" spans="1:21" ht="12">
      <c r="A39" s="17" t="s">
        <v>28</v>
      </c>
      <c r="B39" s="7">
        <v>494208.6113014316</v>
      </c>
      <c r="C39" s="8"/>
      <c r="D39" s="7">
        <f>H39+L39+P39+T39</f>
        <v>530207.26</v>
      </c>
      <c r="F39" s="7">
        <v>167058.76696356665</v>
      </c>
      <c r="G39" s="8"/>
      <c r="H39" s="7">
        <v>175637.8</v>
      </c>
      <c r="I39" s="8"/>
      <c r="J39" s="7">
        <v>206947.4234611085</v>
      </c>
      <c r="K39" s="8"/>
      <c r="L39" s="7">
        <v>204319.6</v>
      </c>
      <c r="M39" s="8"/>
      <c r="N39" s="7">
        <v>92555.86407510248</v>
      </c>
      <c r="O39" s="8"/>
      <c r="P39" s="7">
        <v>92555.86</v>
      </c>
      <c r="Q39" s="8"/>
      <c r="R39" s="7">
        <v>27646.556801653987</v>
      </c>
      <c r="S39" s="8"/>
      <c r="T39" s="7">
        <v>57694</v>
      </c>
      <c r="U39" s="7"/>
    </row>
    <row r="40" spans="1:21" ht="12">
      <c r="A40" s="17"/>
      <c r="B40" s="6"/>
      <c r="C40" s="4"/>
      <c r="D40" s="4"/>
      <c r="F40" s="6"/>
      <c r="G40" s="8"/>
      <c r="H40" s="7"/>
      <c r="I40" s="8"/>
      <c r="J40" s="6"/>
      <c r="K40" s="8"/>
      <c r="L40" s="7"/>
      <c r="M40" s="8"/>
      <c r="N40" s="6"/>
      <c r="O40" s="8"/>
      <c r="P40" s="8"/>
      <c r="Q40" s="8"/>
      <c r="R40" s="6"/>
      <c r="S40" s="8"/>
      <c r="T40" s="8"/>
      <c r="U40" s="5"/>
    </row>
    <row r="41" spans="1:21" s="19" customFormat="1" ht="11.25" customHeight="1">
      <c r="A41" s="16" t="s">
        <v>29</v>
      </c>
      <c r="B41" s="5">
        <v>2403064.4765785583</v>
      </c>
      <c r="C41" s="4"/>
      <c r="D41" s="5">
        <f>H41+L41+P41+T41</f>
        <v>2971063</v>
      </c>
      <c r="E41" s="6"/>
      <c r="F41" s="5">
        <v>703529.0469150048</v>
      </c>
      <c r="G41" s="4"/>
      <c r="H41" s="5">
        <f>SUM(H42:H46)</f>
        <v>739784.77</v>
      </c>
      <c r="I41" s="4"/>
      <c r="J41" s="5">
        <v>1250897.9241041916</v>
      </c>
      <c r="K41" s="4"/>
      <c r="L41" s="5">
        <f>SUM(L42:L46)</f>
        <v>1689274.23</v>
      </c>
      <c r="M41" s="4"/>
      <c r="N41" s="5">
        <v>208250.69416898058</v>
      </c>
      <c r="O41" s="4"/>
      <c r="P41" s="5">
        <f>SUM(P42:P46)</f>
        <v>208250.69</v>
      </c>
      <c r="Q41" s="4"/>
      <c r="R41" s="5">
        <v>240386.81139038142</v>
      </c>
      <c r="S41" s="4"/>
      <c r="T41" s="5">
        <f>SUM(T42:T46)</f>
        <v>333753.31</v>
      </c>
      <c r="U41" s="5"/>
    </row>
    <row r="42" spans="1:21" ht="12">
      <c r="A42" s="17" t="s">
        <v>30</v>
      </c>
      <c r="B42" s="7">
        <v>549609.3120815454</v>
      </c>
      <c r="C42" s="8"/>
      <c r="D42" s="7">
        <f>H42+L42</f>
        <v>707596</v>
      </c>
      <c r="F42" s="7">
        <v>162874.28028800501</v>
      </c>
      <c r="G42" s="8"/>
      <c r="H42" s="7">
        <v>187500</v>
      </c>
      <c r="I42" s="8"/>
      <c r="J42" s="7">
        <v>386735.03179354034</v>
      </c>
      <c r="K42" s="8"/>
      <c r="L42" s="7">
        <v>520096</v>
      </c>
      <c r="M42" s="8"/>
      <c r="N42" s="8" t="s">
        <v>16</v>
      </c>
      <c r="O42" s="8"/>
      <c r="P42" s="8" t="s">
        <v>16</v>
      </c>
      <c r="Q42" s="8"/>
      <c r="R42" s="8" t="s">
        <v>16</v>
      </c>
      <c r="S42" s="8"/>
      <c r="T42" s="8" t="s">
        <v>16</v>
      </c>
      <c r="U42" s="5"/>
    </row>
    <row r="43" spans="1:21" ht="12">
      <c r="A43" s="17" t="s">
        <v>31</v>
      </c>
      <c r="B43" s="7">
        <v>261517.08677412765</v>
      </c>
      <c r="C43" s="8"/>
      <c r="D43" s="7">
        <f>H43+L43</f>
        <v>309010</v>
      </c>
      <c r="F43" s="7">
        <v>112990.27562415108</v>
      </c>
      <c r="G43" s="8"/>
      <c r="H43" s="7">
        <v>108000</v>
      </c>
      <c r="I43" s="8"/>
      <c r="J43" s="7">
        <v>148526.81114997657</v>
      </c>
      <c r="K43" s="8"/>
      <c r="L43" s="7">
        <v>201010</v>
      </c>
      <c r="M43" s="8"/>
      <c r="N43" s="8" t="s">
        <v>16</v>
      </c>
      <c r="O43" s="8"/>
      <c r="P43" s="8" t="s">
        <v>16</v>
      </c>
      <c r="Q43" s="8"/>
      <c r="R43" s="8" t="s">
        <v>16</v>
      </c>
      <c r="S43" s="8"/>
      <c r="T43" s="8" t="s">
        <v>16</v>
      </c>
      <c r="U43" s="5"/>
    </row>
    <row r="44" spans="1:21" ht="12">
      <c r="A44" s="17" t="s">
        <v>32</v>
      </c>
      <c r="B44" s="7">
        <v>187976.19391054535</v>
      </c>
      <c r="C44" s="8"/>
      <c r="D44" s="7">
        <f>H44+L44</f>
        <v>176743</v>
      </c>
      <c r="F44" s="7">
        <v>76929.54936112414</v>
      </c>
      <c r="G44" s="8"/>
      <c r="H44" s="7">
        <v>58000</v>
      </c>
      <c r="I44" s="8"/>
      <c r="J44" s="7">
        <v>111046.64454942122</v>
      </c>
      <c r="K44" s="8"/>
      <c r="L44" s="7">
        <v>118743</v>
      </c>
      <c r="M44" s="8"/>
      <c r="N44" s="8" t="s">
        <v>16</v>
      </c>
      <c r="O44" s="8"/>
      <c r="P44" s="8" t="s">
        <v>16</v>
      </c>
      <c r="Q44" s="8"/>
      <c r="R44" s="8" t="s">
        <v>16</v>
      </c>
      <c r="S44" s="8"/>
      <c r="T44" s="8" t="s">
        <v>16</v>
      </c>
      <c r="U44" s="5"/>
    </row>
    <row r="45" spans="1:21" ht="12">
      <c r="A45" s="17" t="s">
        <v>33</v>
      </c>
      <c r="B45" s="7">
        <v>354953.18716718955</v>
      </c>
      <c r="C45" s="8"/>
      <c r="D45" s="7">
        <f>H45+L45+P45+T45</f>
        <v>593185</v>
      </c>
      <c r="F45" s="7">
        <v>100970.03353647543</v>
      </c>
      <c r="G45" s="8"/>
      <c r="H45" s="7">
        <v>163284.77</v>
      </c>
      <c r="I45" s="8"/>
      <c r="J45" s="7">
        <v>139790.85379779548</v>
      </c>
      <c r="K45" s="8"/>
      <c r="L45" s="7">
        <v>259022.23</v>
      </c>
      <c r="M45" s="8"/>
      <c r="N45" s="7">
        <v>52889.065185772844</v>
      </c>
      <c r="O45" s="8"/>
      <c r="P45" s="7">
        <v>67250.69</v>
      </c>
      <c r="Q45" s="8"/>
      <c r="R45" s="7">
        <v>61303.23464714579</v>
      </c>
      <c r="S45" s="8"/>
      <c r="T45" s="7">
        <v>103627.31</v>
      </c>
      <c r="U45" s="5"/>
    </row>
    <row r="46" spans="1:21" ht="12">
      <c r="A46" s="17" t="s">
        <v>34</v>
      </c>
      <c r="B46" s="7">
        <v>1049008.6966451504</v>
      </c>
      <c r="C46" s="8"/>
      <c r="D46" s="7">
        <f>H46+L46+P46+T46</f>
        <v>1184529</v>
      </c>
      <c r="F46" s="7">
        <v>249764.90810524925</v>
      </c>
      <c r="G46" s="8"/>
      <c r="H46" s="7">
        <v>223000</v>
      </c>
      <c r="I46" s="8"/>
      <c r="J46" s="7">
        <v>464798.5828134579</v>
      </c>
      <c r="K46" s="8"/>
      <c r="L46" s="7">
        <v>590403</v>
      </c>
      <c r="M46" s="8"/>
      <c r="N46" s="7">
        <v>155361.62898320772</v>
      </c>
      <c r="O46" s="8"/>
      <c r="P46" s="7">
        <v>141000</v>
      </c>
      <c r="Q46" s="8"/>
      <c r="R46" s="7">
        <v>179083.5767432356</v>
      </c>
      <c r="S46" s="8"/>
      <c r="T46" s="7">
        <v>230126</v>
      </c>
      <c r="U46" s="5"/>
    </row>
    <row r="47" spans="1:21" ht="12">
      <c r="A47" s="17"/>
      <c r="B47" s="6"/>
      <c r="C47" s="4"/>
      <c r="D47" s="4"/>
      <c r="F47" s="6"/>
      <c r="G47" s="8"/>
      <c r="H47" s="7"/>
      <c r="I47" s="8"/>
      <c r="J47" s="6"/>
      <c r="K47" s="8"/>
      <c r="L47" s="7"/>
      <c r="M47" s="8"/>
      <c r="N47" s="6"/>
      <c r="O47" s="8"/>
      <c r="P47" s="7"/>
      <c r="Q47" s="8"/>
      <c r="R47" s="8"/>
      <c r="S47" s="8"/>
      <c r="T47" s="8"/>
      <c r="U47" s="5"/>
    </row>
    <row r="48" spans="1:21" s="11" customFormat="1" ht="12">
      <c r="A48" s="16" t="s">
        <v>35</v>
      </c>
      <c r="B48" s="5">
        <v>3116549.733751638</v>
      </c>
      <c r="C48" s="4"/>
      <c r="D48" s="5">
        <f>H48+L48+P48</f>
        <v>3329467.2</v>
      </c>
      <c r="E48" s="6"/>
      <c r="F48" s="5">
        <v>770755.7667111416</v>
      </c>
      <c r="G48" s="4"/>
      <c r="H48" s="5">
        <f>SUM(H49:H56)</f>
        <v>808055.9</v>
      </c>
      <c r="I48" s="4"/>
      <c r="J48" s="5">
        <v>2002676.1566477949</v>
      </c>
      <c r="K48" s="4"/>
      <c r="L48" s="5">
        <f>SUM(L49:L56)</f>
        <v>2178293.49</v>
      </c>
      <c r="M48" s="4"/>
      <c r="N48" s="5">
        <v>343117.8103927013</v>
      </c>
      <c r="O48" s="4"/>
      <c r="P48" s="5">
        <f>SUM(P49:P56)</f>
        <v>343117.80999999994</v>
      </c>
      <c r="Q48" s="4"/>
      <c r="R48" s="4" t="s">
        <v>16</v>
      </c>
      <c r="S48" s="4"/>
      <c r="T48" s="4" t="s">
        <v>16</v>
      </c>
      <c r="U48" s="5"/>
    </row>
    <row r="49" spans="1:21" ht="12">
      <c r="A49" s="17" t="s">
        <v>36</v>
      </c>
      <c r="B49" s="7">
        <v>145616.24175110887</v>
      </c>
      <c r="C49" s="8"/>
      <c r="D49" s="7">
        <f>H49+L49</f>
        <v>160042</v>
      </c>
      <c r="F49" s="7">
        <v>38839.1691608669</v>
      </c>
      <c r="G49" s="8"/>
      <c r="H49" s="7">
        <v>37615.8</v>
      </c>
      <c r="I49" s="8"/>
      <c r="J49" s="7">
        <v>106777.07259024197</v>
      </c>
      <c r="K49" s="8"/>
      <c r="L49" s="7">
        <v>122426.2</v>
      </c>
      <c r="M49" s="8"/>
      <c r="N49" s="8" t="s">
        <v>16</v>
      </c>
      <c r="O49" s="8"/>
      <c r="P49" s="8" t="s">
        <v>16</v>
      </c>
      <c r="Q49" s="8"/>
      <c r="R49" s="8" t="s">
        <v>16</v>
      </c>
      <c r="S49" s="8"/>
      <c r="T49" s="8" t="s">
        <v>16</v>
      </c>
      <c r="U49" s="5"/>
    </row>
    <row r="50" spans="1:21" ht="12">
      <c r="A50" s="17" t="s">
        <v>37</v>
      </c>
      <c r="B50" s="7">
        <v>666578.0414217543</v>
      </c>
      <c r="C50" s="8"/>
      <c r="D50" s="7">
        <f>H50+L50+P50</f>
        <v>694952.35</v>
      </c>
      <c r="F50" s="7">
        <v>182117.91256475906</v>
      </c>
      <c r="G50" s="8"/>
      <c r="H50" s="7">
        <v>185298.12</v>
      </c>
      <c r="I50" s="8"/>
      <c r="J50" s="7">
        <v>425260.4365751926</v>
      </c>
      <c r="K50" s="8"/>
      <c r="L50" s="7">
        <v>456614.91</v>
      </c>
      <c r="M50" s="8"/>
      <c r="N50" s="7">
        <v>59199.692281802556</v>
      </c>
      <c r="O50" s="8"/>
      <c r="P50" s="7">
        <v>53039.32</v>
      </c>
      <c r="Q50" s="8"/>
      <c r="R50" s="8" t="s">
        <v>16</v>
      </c>
      <c r="S50" s="8"/>
      <c r="T50" s="8" t="s">
        <v>16</v>
      </c>
      <c r="U50" s="5"/>
    </row>
    <row r="51" spans="1:21" ht="12">
      <c r="A51" s="17" t="s">
        <v>38</v>
      </c>
      <c r="B51" s="7">
        <v>614454.9902035027</v>
      </c>
      <c r="C51" s="8"/>
      <c r="D51" s="7">
        <f>H51+L51+P51</f>
        <v>709651.67</v>
      </c>
      <c r="F51" s="7">
        <v>167613.18259949755</v>
      </c>
      <c r="G51" s="8"/>
      <c r="H51" s="7">
        <v>185475.9</v>
      </c>
      <c r="I51" s="8"/>
      <c r="J51" s="7">
        <v>281743.7825297802</v>
      </c>
      <c r="K51" s="8"/>
      <c r="L51" s="7">
        <v>360129.52</v>
      </c>
      <c r="M51" s="8"/>
      <c r="N51" s="7">
        <v>165098.025074225</v>
      </c>
      <c r="O51" s="8"/>
      <c r="P51" s="7">
        <v>164046.25</v>
      </c>
      <c r="Q51" s="8"/>
      <c r="R51" s="8" t="s">
        <v>16</v>
      </c>
      <c r="S51" s="8"/>
      <c r="T51" s="8" t="s">
        <v>16</v>
      </c>
      <c r="U51" s="5"/>
    </row>
    <row r="52" spans="1:21" ht="12">
      <c r="A52" s="17" t="s">
        <v>39</v>
      </c>
      <c r="B52" s="7">
        <v>85512.8736792759</v>
      </c>
      <c r="C52" s="8"/>
      <c r="D52" s="7">
        <f>H52+L52+P52</f>
        <v>92957.81</v>
      </c>
      <c r="F52" s="7">
        <v>24800.343778923707</v>
      </c>
      <c r="G52" s="8"/>
      <c r="H52" s="7">
        <v>27754.76</v>
      </c>
      <c r="I52" s="8"/>
      <c r="J52" s="7">
        <v>41480.14256007116</v>
      </c>
      <c r="K52" s="8"/>
      <c r="L52" s="7">
        <v>42214.34</v>
      </c>
      <c r="M52" s="8"/>
      <c r="N52" s="7">
        <v>19232.387340281035</v>
      </c>
      <c r="O52" s="8"/>
      <c r="P52" s="7">
        <v>22988.71</v>
      </c>
      <c r="Q52" s="8"/>
      <c r="R52" s="8" t="s">
        <v>16</v>
      </c>
      <c r="S52" s="8"/>
      <c r="T52" s="8" t="s">
        <v>16</v>
      </c>
      <c r="U52" s="5"/>
    </row>
    <row r="53" spans="1:21" ht="12">
      <c r="A53" s="17" t="s">
        <v>40</v>
      </c>
      <c r="B53" s="7">
        <v>828578.4561201063</v>
      </c>
      <c r="C53" s="8"/>
      <c r="D53" s="7">
        <f>H53+L53+P53</f>
        <v>832538.32</v>
      </c>
      <c r="F53" s="7">
        <v>161526.94337263954</v>
      </c>
      <c r="G53" s="8"/>
      <c r="H53" s="7">
        <v>169171.14</v>
      </c>
      <c r="I53" s="8"/>
      <c r="J53" s="7">
        <v>606950.3023090885</v>
      </c>
      <c r="K53" s="8"/>
      <c r="L53" s="7">
        <v>597255.84</v>
      </c>
      <c r="M53" s="8"/>
      <c r="N53" s="7">
        <v>60101.21043837823</v>
      </c>
      <c r="O53" s="8"/>
      <c r="P53" s="7">
        <v>66111.34</v>
      </c>
      <c r="Q53" s="8"/>
      <c r="R53" s="8" t="s">
        <v>16</v>
      </c>
      <c r="S53" s="8"/>
      <c r="T53" s="8" t="s">
        <v>16</v>
      </c>
      <c r="U53" s="5"/>
    </row>
    <row r="54" spans="1:21" ht="12">
      <c r="A54" s="17" t="s">
        <v>41</v>
      </c>
      <c r="B54" s="7">
        <v>6731.335569098362</v>
      </c>
      <c r="C54" s="8"/>
      <c r="D54" s="7">
        <v>7482.6</v>
      </c>
      <c r="F54" s="8" t="s">
        <v>16</v>
      </c>
      <c r="G54" s="8"/>
      <c r="H54" s="8" t="s">
        <v>16</v>
      </c>
      <c r="I54" s="8"/>
      <c r="J54" s="8" t="s">
        <v>16</v>
      </c>
      <c r="K54" s="8"/>
      <c r="L54" s="8" t="s">
        <v>16</v>
      </c>
      <c r="M54" s="8"/>
      <c r="N54" s="7">
        <v>6731.335569098362</v>
      </c>
      <c r="O54" s="8"/>
      <c r="P54" s="7">
        <v>7482.6</v>
      </c>
      <c r="Q54" s="8"/>
      <c r="R54" s="8" t="s">
        <v>16</v>
      </c>
      <c r="S54" s="8"/>
      <c r="T54" s="8" t="s">
        <v>16</v>
      </c>
      <c r="U54" s="5"/>
    </row>
    <row r="55" spans="1:21" ht="12">
      <c r="A55" s="17" t="s">
        <v>42</v>
      </c>
      <c r="B55" s="7">
        <v>47562.7636940608</v>
      </c>
      <c r="C55" s="8"/>
      <c r="D55" s="7">
        <f>H55+L55+P55</f>
        <v>60268.92</v>
      </c>
      <c r="F55" s="7">
        <v>20067.776135011358</v>
      </c>
      <c r="G55" s="8"/>
      <c r="H55" s="7">
        <v>24924.31</v>
      </c>
      <c r="I55" s="8"/>
      <c r="J55" s="7">
        <v>27494.98755904944</v>
      </c>
      <c r="K55" s="8"/>
      <c r="L55" s="7">
        <v>32339.55</v>
      </c>
      <c r="M55" s="8"/>
      <c r="N55" s="8" t="s">
        <v>16</v>
      </c>
      <c r="O55" s="8"/>
      <c r="P55" s="7">
        <v>3005.06</v>
      </c>
      <c r="Q55" s="8"/>
      <c r="R55" s="8" t="s">
        <v>16</v>
      </c>
      <c r="S55" s="8"/>
      <c r="T55" s="8" t="s">
        <v>16</v>
      </c>
      <c r="U55" s="5"/>
    </row>
    <row r="56" spans="1:21" ht="12">
      <c r="A56" s="17" t="s">
        <v>43</v>
      </c>
      <c r="B56" s="7">
        <v>721515.0313127306</v>
      </c>
      <c r="C56" s="8"/>
      <c r="D56" s="7">
        <f>H56+L56+P56</f>
        <v>771573.53</v>
      </c>
      <c r="F56" s="7">
        <v>175790.43909944347</v>
      </c>
      <c r="G56" s="8"/>
      <c r="H56" s="7">
        <v>177815.87</v>
      </c>
      <c r="I56" s="8"/>
      <c r="J56" s="7">
        <v>512969.4325243711</v>
      </c>
      <c r="K56" s="8"/>
      <c r="L56" s="7">
        <v>567313.13</v>
      </c>
      <c r="M56" s="8"/>
      <c r="N56" s="7">
        <v>32755.159688916137</v>
      </c>
      <c r="O56" s="8"/>
      <c r="P56" s="7">
        <v>26444.53</v>
      </c>
      <c r="Q56" s="8"/>
      <c r="R56" s="8" t="s">
        <v>16</v>
      </c>
      <c r="S56" s="8"/>
      <c r="T56" s="8" t="s">
        <v>16</v>
      </c>
      <c r="U56" s="5"/>
    </row>
    <row r="57" spans="1:21" ht="12">
      <c r="A57" s="17" t="s">
        <v>44</v>
      </c>
      <c r="B57" s="8" t="s">
        <v>16</v>
      </c>
      <c r="C57" s="8"/>
      <c r="D57" s="8" t="s">
        <v>16</v>
      </c>
      <c r="F57" s="8" t="s">
        <v>16</v>
      </c>
      <c r="G57" s="8"/>
      <c r="H57" s="8" t="s">
        <v>16</v>
      </c>
      <c r="I57" s="8"/>
      <c r="J57" s="8" t="s">
        <v>16</v>
      </c>
      <c r="K57" s="8"/>
      <c r="L57" s="8" t="s">
        <v>16</v>
      </c>
      <c r="M57" s="8"/>
      <c r="N57" s="8" t="s">
        <v>16</v>
      </c>
      <c r="O57" s="8"/>
      <c r="P57" s="8" t="s">
        <v>16</v>
      </c>
      <c r="Q57" s="8"/>
      <c r="R57" s="8" t="s">
        <v>16</v>
      </c>
      <c r="S57" s="8"/>
      <c r="T57" s="8" t="s">
        <v>16</v>
      </c>
      <c r="U57" s="5"/>
    </row>
    <row r="58" spans="1:21" ht="12">
      <c r="A58" s="17"/>
      <c r="B58" s="6"/>
      <c r="C58" s="4"/>
      <c r="D58" s="4"/>
      <c r="F58" s="6"/>
      <c r="G58" s="8"/>
      <c r="H58" s="7"/>
      <c r="I58" s="8"/>
      <c r="J58" s="6"/>
      <c r="K58" s="6"/>
      <c r="L58" s="7"/>
      <c r="M58" s="8"/>
      <c r="N58" s="6"/>
      <c r="O58" s="8"/>
      <c r="P58" s="7"/>
      <c r="Q58" s="8"/>
      <c r="R58" s="6"/>
      <c r="S58" s="8"/>
      <c r="T58" s="7"/>
      <c r="U58" s="5"/>
    </row>
    <row r="59" spans="1:21" s="11" customFormat="1" ht="12">
      <c r="A59" s="16" t="s">
        <v>45</v>
      </c>
      <c r="B59" s="5">
        <v>9770808.43340185</v>
      </c>
      <c r="C59" s="4"/>
      <c r="D59" s="5">
        <f>H59+L59+P59+T59</f>
        <v>9339230.49</v>
      </c>
      <c r="E59" s="6"/>
      <c r="F59" s="5">
        <v>2144085.0612431336</v>
      </c>
      <c r="G59" s="4"/>
      <c r="H59" s="5">
        <f>SUM(H60:H63)</f>
        <v>2275381.5000000005</v>
      </c>
      <c r="I59" s="4"/>
      <c r="J59" s="5">
        <v>6356484.289543591</v>
      </c>
      <c r="K59" s="4"/>
      <c r="L59" s="5">
        <f>SUM(L60:L63)</f>
        <v>5793609.9</v>
      </c>
      <c r="M59" s="4"/>
      <c r="N59" s="5">
        <v>1180087.2669575566</v>
      </c>
      <c r="O59" s="4"/>
      <c r="P59" s="5">
        <f>SUM(P60:P63)</f>
        <v>1180087.27</v>
      </c>
      <c r="Q59" s="4"/>
      <c r="R59" s="5">
        <v>90151.81565756735</v>
      </c>
      <c r="S59" s="4"/>
      <c r="T59" s="5">
        <f>SUM(T60:T63)</f>
        <v>90151.82</v>
      </c>
      <c r="U59" s="5"/>
    </row>
    <row r="60" spans="1:21" ht="12">
      <c r="A60" s="17" t="s">
        <v>46</v>
      </c>
      <c r="B60" s="7">
        <v>5088357.481999688</v>
      </c>
      <c r="C60" s="8"/>
      <c r="D60" s="7">
        <f>H60+L60+P60+T60</f>
        <v>5508682.2700000005</v>
      </c>
      <c r="F60" s="7">
        <v>952716.0277907997</v>
      </c>
      <c r="G60" s="8"/>
      <c r="H60" s="7">
        <v>1093712.57</v>
      </c>
      <c r="I60" s="8"/>
      <c r="J60" s="7">
        <v>3058261.001526571</v>
      </c>
      <c r="K60" s="8"/>
      <c r="L60" s="7">
        <v>3339774.98</v>
      </c>
      <c r="M60" s="8"/>
      <c r="N60" s="7">
        <v>1000915.9003762336</v>
      </c>
      <c r="O60" s="8"/>
      <c r="P60" s="7">
        <v>998885.4</v>
      </c>
      <c r="Q60" s="8"/>
      <c r="R60" s="7">
        <v>76464.55230608345</v>
      </c>
      <c r="S60" s="8"/>
      <c r="T60" s="7">
        <v>76309.32</v>
      </c>
      <c r="U60" s="5"/>
    </row>
    <row r="61" spans="1:21" ht="12">
      <c r="A61" s="17" t="s">
        <v>47</v>
      </c>
      <c r="B61" s="7">
        <v>1630413.6886516896</v>
      </c>
      <c r="C61" s="8"/>
      <c r="D61" s="7">
        <f>H61+L61+P61+T61</f>
        <v>1431325.2200000002</v>
      </c>
      <c r="F61" s="7">
        <v>561391.3670621327</v>
      </c>
      <c r="G61" s="8"/>
      <c r="H61" s="7">
        <v>519040.34</v>
      </c>
      <c r="I61" s="8"/>
      <c r="J61" s="7">
        <v>964148.0352914308</v>
      </c>
      <c r="K61" s="8"/>
      <c r="L61" s="7">
        <v>803970.55</v>
      </c>
      <c r="M61" s="8"/>
      <c r="N61" s="7">
        <v>97430.10830238121</v>
      </c>
      <c r="O61" s="8"/>
      <c r="P61" s="7">
        <v>100627.1</v>
      </c>
      <c r="Q61" s="8"/>
      <c r="R61" s="7">
        <v>7444.177995744834</v>
      </c>
      <c r="S61" s="8"/>
      <c r="T61" s="7">
        <v>7687.23</v>
      </c>
      <c r="U61" s="5"/>
    </row>
    <row r="62" spans="1:21" ht="12">
      <c r="A62" s="17" t="s">
        <v>48</v>
      </c>
      <c r="B62" s="7">
        <v>2590530.309040424</v>
      </c>
      <c r="C62" s="8"/>
      <c r="D62" s="7">
        <f>H62+L62+P62+T62</f>
        <v>1859500</v>
      </c>
      <c r="F62" s="7">
        <v>463713.49151971925</v>
      </c>
      <c r="G62" s="8"/>
      <c r="H62" s="7">
        <v>482742.87</v>
      </c>
      <c r="I62" s="8"/>
      <c r="J62" s="7">
        <v>2038832.4738860242</v>
      </c>
      <c r="K62" s="8"/>
      <c r="L62" s="7">
        <v>1290027.09</v>
      </c>
      <c r="M62" s="8"/>
      <c r="N62" s="7">
        <v>81741.25827894174</v>
      </c>
      <c r="O62" s="8"/>
      <c r="P62" s="7">
        <v>80574.77</v>
      </c>
      <c r="Q62" s="8"/>
      <c r="R62" s="7">
        <v>6243.085355739065</v>
      </c>
      <c r="S62" s="8"/>
      <c r="T62" s="7">
        <v>6155.27</v>
      </c>
      <c r="U62" s="5"/>
    </row>
    <row r="63" spans="1:21" ht="12">
      <c r="A63" s="17" t="s">
        <v>49</v>
      </c>
      <c r="B63" s="7">
        <v>461506.95371004776</v>
      </c>
      <c r="C63" s="8"/>
      <c r="D63" s="7">
        <f>H63+L63</f>
        <v>539723</v>
      </c>
      <c r="F63" s="7">
        <v>166264.1748704819</v>
      </c>
      <c r="G63" s="8"/>
      <c r="H63" s="7">
        <v>179885.72</v>
      </c>
      <c r="I63" s="8"/>
      <c r="J63" s="7">
        <v>295242.7788395658</v>
      </c>
      <c r="K63" s="8"/>
      <c r="L63" s="7">
        <v>359837.28</v>
      </c>
      <c r="M63" s="8"/>
      <c r="N63" s="8" t="s">
        <v>16</v>
      </c>
      <c r="O63" s="8"/>
      <c r="P63" s="8" t="s">
        <v>16</v>
      </c>
      <c r="Q63" s="8"/>
      <c r="R63" s="8" t="s">
        <v>16</v>
      </c>
      <c r="S63" s="8"/>
      <c r="T63" s="8" t="s">
        <v>16</v>
      </c>
      <c r="U63" s="5"/>
    </row>
    <row r="64" spans="1:21" ht="12">
      <c r="A64" s="17"/>
      <c r="B64" s="6"/>
      <c r="C64" s="4"/>
      <c r="D64" s="4"/>
      <c r="F64" s="6"/>
      <c r="G64" s="8"/>
      <c r="H64" s="7"/>
      <c r="I64" s="8"/>
      <c r="J64" s="6"/>
      <c r="K64" s="8"/>
      <c r="L64" s="7"/>
      <c r="M64" s="8"/>
      <c r="N64" s="6"/>
      <c r="O64" s="8"/>
      <c r="P64" s="7"/>
      <c r="Q64" s="8"/>
      <c r="R64" s="8"/>
      <c r="S64" s="8"/>
      <c r="T64" s="8"/>
      <c r="U64" s="5"/>
    </row>
    <row r="65" spans="1:21" s="11" customFormat="1" ht="12">
      <c r="A65" s="16" t="s">
        <v>50</v>
      </c>
      <c r="B65" s="5">
        <v>8141239.280949119</v>
      </c>
      <c r="C65" s="4"/>
      <c r="D65" s="5">
        <f>H65+L65+P65</f>
        <v>7960167.75</v>
      </c>
      <c r="E65" s="6"/>
      <c r="F65" s="5">
        <v>1575353.7917853666</v>
      </c>
      <c r="G65" s="4"/>
      <c r="H65" s="5">
        <f>SUM(H66:H68)</f>
        <v>1678913</v>
      </c>
      <c r="I65" s="4"/>
      <c r="J65" s="5">
        <v>5884503.696224442</v>
      </c>
      <c r="K65" s="4"/>
      <c r="L65" s="5">
        <f>SUM(L66:L68)</f>
        <v>5730722.75</v>
      </c>
      <c r="M65" s="4"/>
      <c r="N65" s="5">
        <v>681381.7929393098</v>
      </c>
      <c r="O65" s="4"/>
      <c r="P65" s="5">
        <f>SUM(P66:P68)</f>
        <v>550532</v>
      </c>
      <c r="Q65" s="4"/>
      <c r="R65" s="4" t="s">
        <v>16</v>
      </c>
      <c r="S65" s="4"/>
      <c r="T65" s="4" t="s">
        <v>16</v>
      </c>
      <c r="U65" s="5"/>
    </row>
    <row r="66" spans="1:21" ht="12">
      <c r="A66" s="17" t="s">
        <v>51</v>
      </c>
      <c r="B66" s="7">
        <v>3362083.781087351</v>
      </c>
      <c r="C66" s="8"/>
      <c r="D66" s="7">
        <f>H66+L66+P66</f>
        <v>2876615.33</v>
      </c>
      <c r="F66" s="7">
        <v>466200.8342048009</v>
      </c>
      <c r="G66" s="8"/>
      <c r="H66" s="7">
        <v>621727</v>
      </c>
      <c r="I66" s="8"/>
      <c r="J66" s="7">
        <v>2611776.2972846273</v>
      </c>
      <c r="K66" s="8"/>
      <c r="L66" s="7">
        <v>2033699.33</v>
      </c>
      <c r="M66" s="8"/>
      <c r="N66" s="7">
        <v>284106.6495979229</v>
      </c>
      <c r="O66" s="8"/>
      <c r="P66" s="7">
        <v>221189</v>
      </c>
      <c r="Q66" s="8"/>
      <c r="R66" s="8" t="s">
        <v>16</v>
      </c>
      <c r="S66" s="8"/>
      <c r="T66" s="8" t="s">
        <v>16</v>
      </c>
      <c r="U66" s="5"/>
    </row>
    <row r="67" spans="1:21" ht="12">
      <c r="A67" s="17" t="s">
        <v>52</v>
      </c>
      <c r="B67" s="7">
        <v>434811.6968975755</v>
      </c>
      <c r="C67" s="8"/>
      <c r="D67" s="7">
        <f>H67+L67+P67</f>
        <v>396149.45999999996</v>
      </c>
      <c r="F67" s="7">
        <v>61236.70861731155</v>
      </c>
      <c r="G67" s="8"/>
      <c r="H67" s="7">
        <v>55265</v>
      </c>
      <c r="I67" s="8"/>
      <c r="J67" s="7">
        <v>245818.57247604968</v>
      </c>
      <c r="K67" s="8"/>
      <c r="L67" s="7">
        <v>243950.46</v>
      </c>
      <c r="M67" s="8"/>
      <c r="N67" s="7">
        <v>127756.4158042143</v>
      </c>
      <c r="O67" s="8"/>
      <c r="P67" s="7">
        <v>96934</v>
      </c>
      <c r="Q67" s="8"/>
      <c r="R67" s="8" t="s">
        <v>16</v>
      </c>
      <c r="S67" s="8"/>
      <c r="T67" s="8" t="s">
        <v>16</v>
      </c>
      <c r="U67" s="5"/>
    </row>
    <row r="68" spans="1:21" ht="12">
      <c r="A68" s="17" t="s">
        <v>53</v>
      </c>
      <c r="B68" s="7">
        <v>4344343.802964192</v>
      </c>
      <c r="C68" s="8"/>
      <c r="D68" s="7">
        <f>H68+L68+P68</f>
        <v>4687402.96</v>
      </c>
      <c r="F68" s="7">
        <v>1047916.2489632542</v>
      </c>
      <c r="G68" s="8"/>
      <c r="H68" s="7">
        <v>1001921</v>
      </c>
      <c r="I68" s="8"/>
      <c r="J68" s="7">
        <v>3026908.826463765</v>
      </c>
      <c r="K68" s="8"/>
      <c r="L68" s="7">
        <v>3453072.96</v>
      </c>
      <c r="M68" s="8"/>
      <c r="N68" s="7">
        <v>269518.7275371726</v>
      </c>
      <c r="O68" s="8"/>
      <c r="P68" s="7">
        <v>232409</v>
      </c>
      <c r="Q68" s="8"/>
      <c r="R68" s="8" t="s">
        <v>16</v>
      </c>
      <c r="S68" s="8"/>
      <c r="T68" s="8" t="s">
        <v>16</v>
      </c>
      <c r="U68" s="5"/>
    </row>
    <row r="69" spans="1:21" ht="12">
      <c r="A69" s="17"/>
      <c r="B69" s="6"/>
      <c r="C69" s="4"/>
      <c r="D69" s="4"/>
      <c r="F69" s="6"/>
      <c r="G69" s="8"/>
      <c r="H69" s="7"/>
      <c r="I69" s="8"/>
      <c r="J69" s="6"/>
      <c r="K69" s="8"/>
      <c r="L69" s="7"/>
      <c r="M69" s="8"/>
      <c r="N69" s="6"/>
      <c r="O69" s="8"/>
      <c r="P69" s="7"/>
      <c r="Q69" s="8"/>
      <c r="R69" s="8"/>
      <c r="S69" s="8"/>
      <c r="T69" s="8"/>
      <c r="U69" s="5"/>
    </row>
    <row r="70" spans="1:21" s="11" customFormat="1" ht="12">
      <c r="A70" s="16" t="s">
        <v>54</v>
      </c>
      <c r="B70" s="5">
        <v>2366405.0521077495</v>
      </c>
      <c r="C70" s="4"/>
      <c r="D70" s="5">
        <f>H70+L70+P70</f>
        <v>2928250.46</v>
      </c>
      <c r="E70" s="6"/>
      <c r="F70" s="5">
        <v>446534.3839024918</v>
      </c>
      <c r="G70" s="4"/>
      <c r="H70" s="5">
        <f>SUM(H71:H72)</f>
        <v>466825.77</v>
      </c>
      <c r="I70" s="4"/>
      <c r="J70" s="5">
        <v>1785003.551981537</v>
      </c>
      <c r="K70" s="4"/>
      <c r="L70" s="5">
        <f>SUM(L71:L72)</f>
        <v>2330200.14</v>
      </c>
      <c r="M70" s="4"/>
      <c r="N70" s="5">
        <v>134867.11622372075</v>
      </c>
      <c r="O70" s="4"/>
      <c r="P70" s="5">
        <f>SUM(P71:P72)</f>
        <v>131224.55</v>
      </c>
      <c r="Q70" s="4"/>
      <c r="R70" s="4" t="s">
        <v>16</v>
      </c>
      <c r="S70" s="4"/>
      <c r="T70" s="4" t="s">
        <v>16</v>
      </c>
      <c r="U70" s="5"/>
    </row>
    <row r="71" spans="1:21" ht="12">
      <c r="A71" s="17" t="s">
        <v>55</v>
      </c>
      <c r="B71" s="7">
        <v>1137553.1054295434</v>
      </c>
      <c r="C71" s="8"/>
      <c r="D71" s="7">
        <f>H71+L71+P71</f>
        <v>1305488.78</v>
      </c>
      <c r="F71" s="7">
        <v>185103.21180868582</v>
      </c>
      <c r="G71" s="8"/>
      <c r="H71" s="7">
        <v>206901.93</v>
      </c>
      <c r="I71" s="8"/>
      <c r="J71" s="7">
        <v>861618.3693339584</v>
      </c>
      <c r="K71" s="8"/>
      <c r="L71" s="7">
        <v>1013801.92</v>
      </c>
      <c r="M71" s="8"/>
      <c r="N71" s="7">
        <v>90831.52428689913</v>
      </c>
      <c r="O71" s="8"/>
      <c r="P71" s="7">
        <v>84784.93</v>
      </c>
      <c r="Q71" s="8"/>
      <c r="R71" s="8" t="s">
        <v>16</v>
      </c>
      <c r="S71" s="8"/>
      <c r="T71" s="8" t="s">
        <v>16</v>
      </c>
      <c r="U71" s="5"/>
    </row>
    <row r="72" spans="1:21" ht="12">
      <c r="A72" s="17" t="s">
        <v>56</v>
      </c>
      <c r="B72" s="7">
        <v>1228851.946678206</v>
      </c>
      <c r="C72" s="8"/>
      <c r="D72" s="7">
        <f>H72+L72+P72</f>
        <v>1622761.6800000002</v>
      </c>
      <c r="F72" s="7">
        <v>261431.17209380597</v>
      </c>
      <c r="G72" s="8"/>
      <c r="H72" s="7">
        <v>259923.84</v>
      </c>
      <c r="I72" s="8"/>
      <c r="J72" s="7">
        <v>923385.1826475785</v>
      </c>
      <c r="K72" s="8"/>
      <c r="L72" s="7">
        <v>1316398.22</v>
      </c>
      <c r="M72" s="8"/>
      <c r="N72" s="7">
        <v>44035.591936821605</v>
      </c>
      <c r="O72" s="8"/>
      <c r="P72" s="7">
        <v>46439.62</v>
      </c>
      <c r="Q72" s="8"/>
      <c r="R72" s="8" t="s">
        <v>16</v>
      </c>
      <c r="S72" s="8"/>
      <c r="T72" s="8" t="s">
        <v>16</v>
      </c>
      <c r="U72" s="5"/>
    </row>
    <row r="73" spans="1:21" ht="12">
      <c r="A73" s="17"/>
      <c r="B73" s="6"/>
      <c r="C73" s="4"/>
      <c r="D73" s="6"/>
      <c r="F73" s="6"/>
      <c r="G73" s="8"/>
      <c r="H73" s="7"/>
      <c r="I73" s="8"/>
      <c r="J73" s="6"/>
      <c r="K73" s="8"/>
      <c r="L73" s="7"/>
      <c r="M73" s="8"/>
      <c r="N73" s="6"/>
      <c r="O73" s="8"/>
      <c r="P73" s="7"/>
      <c r="Q73" s="8"/>
      <c r="R73" s="6"/>
      <c r="S73" s="8"/>
      <c r="T73" s="7"/>
      <c r="U73" s="5"/>
    </row>
    <row r="74" spans="1:21" s="11" customFormat="1" ht="12">
      <c r="A74" s="16" t="s">
        <v>57</v>
      </c>
      <c r="B74" s="5">
        <v>3842153.258086618</v>
      </c>
      <c r="C74" s="4"/>
      <c r="D74" s="5">
        <f aca="true" t="shared" si="1" ref="D74:D84">H74+L74+P74+T74</f>
        <v>5175948.7</v>
      </c>
      <c r="E74" s="6"/>
      <c r="F74" s="5">
        <v>844939.6343442358</v>
      </c>
      <c r="G74" s="4"/>
      <c r="H74" s="5">
        <f>SUM(H75:H78)</f>
        <v>886268.1699999999</v>
      </c>
      <c r="I74" s="4"/>
      <c r="J74" s="5">
        <v>1598204.121741012</v>
      </c>
      <c r="K74" s="4"/>
      <c r="L74" s="5">
        <f>SUM(L75:L78)</f>
        <v>2330147.77</v>
      </c>
      <c r="M74" s="4"/>
      <c r="N74" s="5">
        <v>425756.9747454714</v>
      </c>
      <c r="O74" s="4"/>
      <c r="P74" s="5">
        <f>SUM(P75:P78)</f>
        <v>425756.98</v>
      </c>
      <c r="Q74" s="4"/>
      <c r="R74" s="5">
        <v>973252.5272558989</v>
      </c>
      <c r="S74" s="4"/>
      <c r="T74" s="5">
        <f>SUM(T75:T78)</f>
        <v>1533775.78</v>
      </c>
      <c r="U74" s="5"/>
    </row>
    <row r="75" spans="1:21" ht="12">
      <c r="A75" s="17" t="s">
        <v>58</v>
      </c>
      <c r="B75" s="7">
        <v>1243541.289531571</v>
      </c>
      <c r="C75" s="8"/>
      <c r="D75" s="7">
        <f t="shared" si="1"/>
        <v>1790825.63</v>
      </c>
      <c r="F75" s="7">
        <v>321903.53154712537</v>
      </c>
      <c r="G75" s="8"/>
      <c r="H75" s="7">
        <v>370550.83</v>
      </c>
      <c r="I75" s="8"/>
      <c r="J75" s="7">
        <v>608812.1296262906</v>
      </c>
      <c r="K75" s="8"/>
      <c r="L75" s="7">
        <v>974240.38</v>
      </c>
      <c r="M75" s="8"/>
      <c r="N75" s="7">
        <v>95575.87777817846</v>
      </c>
      <c r="O75" s="8"/>
      <c r="P75" s="7">
        <v>96912.02</v>
      </c>
      <c r="Q75" s="8"/>
      <c r="R75" s="7">
        <v>217249.75057997668</v>
      </c>
      <c r="S75" s="8"/>
      <c r="T75" s="7">
        <v>349122.4</v>
      </c>
      <c r="U75" s="5"/>
    </row>
    <row r="76" spans="1:21" ht="12">
      <c r="A76" s="17" t="s">
        <v>59</v>
      </c>
      <c r="B76" s="7">
        <v>542408.838484007</v>
      </c>
      <c r="C76" s="8"/>
      <c r="D76" s="7">
        <f t="shared" si="1"/>
        <v>633839.74</v>
      </c>
      <c r="F76" s="7">
        <v>170184.94344476098</v>
      </c>
      <c r="G76" s="8"/>
      <c r="H76" s="7">
        <v>156470.17</v>
      </c>
      <c r="I76" s="8"/>
      <c r="J76" s="7">
        <v>321868.6968855553</v>
      </c>
      <c r="K76" s="8"/>
      <c r="L76" s="7">
        <v>411386.34</v>
      </c>
      <c r="M76" s="8"/>
      <c r="N76" s="7">
        <v>15307.11117521907</v>
      </c>
      <c r="O76" s="8"/>
      <c r="P76" s="7">
        <v>14336.49</v>
      </c>
      <c r="Q76" s="8"/>
      <c r="R76" s="7">
        <v>35048.08697847175</v>
      </c>
      <c r="S76" s="8"/>
      <c r="T76" s="7">
        <v>51646.74</v>
      </c>
      <c r="U76" s="5"/>
    </row>
    <row r="77" spans="1:21" ht="12">
      <c r="A77" s="17" t="s">
        <v>60</v>
      </c>
      <c r="B77" s="7">
        <v>246556.0323584917</v>
      </c>
      <c r="C77" s="8"/>
      <c r="D77" s="7">
        <f t="shared" si="1"/>
        <v>286857.08</v>
      </c>
      <c r="F77" s="7">
        <v>71317.92338297694</v>
      </c>
      <c r="G77" s="8"/>
      <c r="H77" s="7">
        <v>66775.84</v>
      </c>
      <c r="I77" s="8"/>
      <c r="J77" s="7">
        <v>135063.00409890254</v>
      </c>
      <c r="K77" s="8"/>
      <c r="L77" s="7">
        <v>175564.88</v>
      </c>
      <c r="M77" s="8"/>
      <c r="N77" s="7">
        <v>12212.535910473238</v>
      </c>
      <c r="O77" s="8"/>
      <c r="P77" s="7">
        <v>9672.28</v>
      </c>
      <c r="Q77" s="8"/>
      <c r="R77" s="7">
        <v>27962.568966138977</v>
      </c>
      <c r="S77" s="8"/>
      <c r="T77" s="7">
        <v>34844.08</v>
      </c>
      <c r="U77" s="5"/>
    </row>
    <row r="78" spans="1:21" ht="12">
      <c r="A78" s="17" t="s">
        <v>61</v>
      </c>
      <c r="B78" s="7">
        <v>1809647.097712548</v>
      </c>
      <c r="C78" s="8"/>
      <c r="D78" s="7">
        <f t="shared" si="1"/>
        <v>2464426.25</v>
      </c>
      <c r="F78" s="7">
        <v>281533.23596937244</v>
      </c>
      <c r="G78" s="8"/>
      <c r="H78" s="7">
        <v>292471.33</v>
      </c>
      <c r="I78" s="8"/>
      <c r="J78" s="7">
        <v>532460.2911302634</v>
      </c>
      <c r="K78" s="8"/>
      <c r="L78" s="7">
        <v>768956.17</v>
      </c>
      <c r="M78" s="8"/>
      <c r="N78" s="7">
        <v>302661.4498816006</v>
      </c>
      <c r="O78" s="8"/>
      <c r="P78" s="7">
        <v>304836.19</v>
      </c>
      <c r="Q78" s="8"/>
      <c r="R78" s="7">
        <v>692992.1207313115</v>
      </c>
      <c r="S78" s="8"/>
      <c r="T78" s="7">
        <v>1098162.56</v>
      </c>
      <c r="U78" s="5"/>
    </row>
    <row r="79" spans="1:21" ht="12">
      <c r="A79" s="17"/>
      <c r="B79" s="4"/>
      <c r="C79" s="4"/>
      <c r="D79" s="4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5"/>
    </row>
    <row r="80" spans="1:21" s="11" customFormat="1" ht="12">
      <c r="A80" s="16" t="s">
        <v>62</v>
      </c>
      <c r="B80" s="5">
        <v>6756343.682761771</v>
      </c>
      <c r="C80" s="4"/>
      <c r="D80" s="5">
        <f t="shared" si="1"/>
        <v>6642000</v>
      </c>
      <c r="E80" s="6"/>
      <c r="F80" s="5">
        <v>2009086.7440770257</v>
      </c>
      <c r="G80" s="4"/>
      <c r="H80" s="5">
        <v>2110916.1</v>
      </c>
      <c r="I80" s="4"/>
      <c r="J80" s="5">
        <v>2054806.8527400142</v>
      </c>
      <c r="K80" s="4"/>
      <c r="L80" s="5">
        <v>2441083.9</v>
      </c>
      <c r="M80" s="4"/>
      <c r="N80" s="5">
        <v>1103398.1224381858</v>
      </c>
      <c r="O80" s="4"/>
      <c r="P80" s="5">
        <v>1103398.1</v>
      </c>
      <c r="Q80" s="4"/>
      <c r="R80" s="5">
        <v>1589051.9635065452</v>
      </c>
      <c r="S80" s="4"/>
      <c r="T80" s="5">
        <v>986601.9</v>
      </c>
      <c r="U80" s="5"/>
    </row>
    <row r="81" spans="1:21" ht="12">
      <c r="A81" s="17" t="s">
        <v>63</v>
      </c>
      <c r="B81" s="7">
        <v>6756343.682761771</v>
      </c>
      <c r="C81" s="8"/>
      <c r="D81" s="7">
        <f t="shared" si="1"/>
        <v>6642000</v>
      </c>
      <c r="F81" s="7">
        <v>2009086.7440770257</v>
      </c>
      <c r="G81" s="8"/>
      <c r="H81" s="7">
        <v>2110916.1</v>
      </c>
      <c r="I81" s="8"/>
      <c r="J81" s="7">
        <v>2054806.8527400142</v>
      </c>
      <c r="K81" s="8"/>
      <c r="L81" s="7">
        <v>2441083.9</v>
      </c>
      <c r="M81" s="8"/>
      <c r="N81" s="7">
        <v>1103398.1224381858</v>
      </c>
      <c r="O81" s="8"/>
      <c r="P81" s="7">
        <v>1103398.1</v>
      </c>
      <c r="Q81" s="8"/>
      <c r="R81" s="7">
        <v>1589051.9635065452</v>
      </c>
      <c r="S81" s="8"/>
      <c r="T81" s="7">
        <v>986601.9</v>
      </c>
      <c r="U81" s="7"/>
    </row>
    <row r="82" spans="1:21" ht="12">
      <c r="A82" s="17"/>
      <c r="B82" s="4"/>
      <c r="C82" s="4"/>
      <c r="D82" s="4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5"/>
    </row>
    <row r="83" spans="1:21" s="11" customFormat="1" ht="12">
      <c r="A83" s="16" t="s">
        <v>64</v>
      </c>
      <c r="B83" s="5">
        <v>9741739.707667712</v>
      </c>
      <c r="C83" s="4"/>
      <c r="D83" s="5">
        <f t="shared" si="1"/>
        <v>10710041.98</v>
      </c>
      <c r="E83" s="6"/>
      <c r="F83" s="5">
        <v>754421.0991309365</v>
      </c>
      <c r="G83" s="4"/>
      <c r="H83" s="5">
        <v>783682.47</v>
      </c>
      <c r="I83" s="4"/>
      <c r="J83" s="5">
        <v>8803402.894474294</v>
      </c>
      <c r="K83" s="4"/>
      <c r="L83" s="5">
        <v>9731408.51</v>
      </c>
      <c r="M83" s="4"/>
      <c r="N83" s="5">
        <v>76988.53268904836</v>
      </c>
      <c r="O83" s="4"/>
      <c r="P83" s="5">
        <v>77791.06</v>
      </c>
      <c r="Q83" s="4"/>
      <c r="R83" s="5">
        <v>106927.18137343286</v>
      </c>
      <c r="S83" s="4"/>
      <c r="T83" s="5">
        <v>117159.94</v>
      </c>
      <c r="U83" s="5"/>
    </row>
    <row r="84" spans="1:21" ht="12">
      <c r="A84" s="17" t="s">
        <v>65</v>
      </c>
      <c r="B84" s="7">
        <v>9741739.707667712</v>
      </c>
      <c r="C84" s="8"/>
      <c r="D84" s="7">
        <f t="shared" si="1"/>
        <v>10710041.98</v>
      </c>
      <c r="F84" s="7">
        <v>754421.0991309365</v>
      </c>
      <c r="G84" s="8"/>
      <c r="H84" s="7">
        <v>783682.47</v>
      </c>
      <c r="I84" s="8"/>
      <c r="J84" s="7">
        <v>8803402.894474294</v>
      </c>
      <c r="K84" s="8"/>
      <c r="L84" s="7">
        <v>9731408.51</v>
      </c>
      <c r="M84" s="8"/>
      <c r="N84" s="7">
        <v>76988.53268904836</v>
      </c>
      <c r="O84" s="8"/>
      <c r="P84" s="7">
        <v>77791.06</v>
      </c>
      <c r="Q84" s="8"/>
      <c r="R84" s="7">
        <v>106927.18137343286</v>
      </c>
      <c r="S84" s="8"/>
      <c r="T84" s="7">
        <v>117159.94</v>
      </c>
      <c r="U84" s="7"/>
    </row>
    <row r="85" spans="1:21" ht="12">
      <c r="A85" s="17"/>
      <c r="B85" s="4"/>
      <c r="C85" s="4"/>
      <c r="D85" s="4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5"/>
    </row>
    <row r="86" spans="1:21" s="9" customFormat="1" ht="11.25" customHeight="1">
      <c r="A86" s="16" t="s">
        <v>66</v>
      </c>
      <c r="B86" s="4" t="s">
        <v>16</v>
      </c>
      <c r="C86" s="4"/>
      <c r="D86" s="4" t="s">
        <v>16</v>
      </c>
      <c r="E86" s="6"/>
      <c r="F86" s="4" t="s">
        <v>16</v>
      </c>
      <c r="G86" s="4"/>
      <c r="H86" s="4" t="s">
        <v>16</v>
      </c>
      <c r="I86" s="4"/>
      <c r="J86" s="4" t="s">
        <v>16</v>
      </c>
      <c r="K86" s="4"/>
      <c r="L86" s="4" t="s">
        <v>16</v>
      </c>
      <c r="M86" s="4"/>
      <c r="N86" s="4" t="s">
        <v>16</v>
      </c>
      <c r="O86" s="4"/>
      <c r="P86" s="4" t="s">
        <v>16</v>
      </c>
      <c r="Q86" s="4"/>
      <c r="R86" s="4" t="s">
        <v>16</v>
      </c>
      <c r="S86" s="4"/>
      <c r="T86" s="4" t="s">
        <v>16</v>
      </c>
      <c r="U86" s="5"/>
    </row>
    <row r="87" spans="1:21" ht="12">
      <c r="A87" s="17" t="s">
        <v>67</v>
      </c>
      <c r="B87" s="8" t="s">
        <v>16</v>
      </c>
      <c r="C87" s="8"/>
      <c r="D87" s="8" t="s">
        <v>16</v>
      </c>
      <c r="F87" s="8" t="s">
        <v>16</v>
      </c>
      <c r="G87" s="8"/>
      <c r="H87" s="8" t="s">
        <v>16</v>
      </c>
      <c r="I87" s="8"/>
      <c r="J87" s="8" t="s">
        <v>16</v>
      </c>
      <c r="K87" s="8"/>
      <c r="L87" s="8" t="s">
        <v>16</v>
      </c>
      <c r="M87" s="8"/>
      <c r="N87" s="8" t="s">
        <v>16</v>
      </c>
      <c r="O87" s="8"/>
      <c r="P87" s="8" t="s">
        <v>16</v>
      </c>
      <c r="Q87" s="8"/>
      <c r="R87" s="8" t="s">
        <v>16</v>
      </c>
      <c r="S87" s="8"/>
      <c r="T87" s="8" t="s">
        <v>16</v>
      </c>
      <c r="U87" s="5"/>
    </row>
    <row r="88" spans="1:21" ht="12">
      <c r="A88" s="17"/>
      <c r="B88" s="4"/>
      <c r="C88" s="4"/>
      <c r="D88" s="4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5"/>
    </row>
    <row r="89" spans="1:21" s="9" customFormat="1" ht="11.25" customHeight="1">
      <c r="A89" s="16" t="s">
        <v>73</v>
      </c>
      <c r="B89" s="4" t="s">
        <v>16</v>
      </c>
      <c r="C89" s="4"/>
      <c r="D89" s="4" t="s">
        <v>16</v>
      </c>
      <c r="E89" s="6"/>
      <c r="F89" s="4" t="s">
        <v>16</v>
      </c>
      <c r="G89" s="4"/>
      <c r="H89" s="4" t="s">
        <v>16</v>
      </c>
      <c r="I89" s="4"/>
      <c r="J89" s="4" t="s">
        <v>16</v>
      </c>
      <c r="K89" s="4"/>
      <c r="L89" s="4" t="s">
        <v>16</v>
      </c>
      <c r="M89" s="4"/>
      <c r="N89" s="4" t="s">
        <v>16</v>
      </c>
      <c r="O89" s="4"/>
      <c r="P89" s="4" t="s">
        <v>16</v>
      </c>
      <c r="Q89" s="4"/>
      <c r="R89" s="4" t="s">
        <v>16</v>
      </c>
      <c r="S89" s="4"/>
      <c r="T89" s="4" t="s">
        <v>16</v>
      </c>
      <c r="U89" s="5"/>
    </row>
    <row r="90" spans="1:21" ht="12">
      <c r="A90" s="17" t="s">
        <v>68</v>
      </c>
      <c r="B90" s="8" t="s">
        <v>16</v>
      </c>
      <c r="C90" s="8"/>
      <c r="D90" s="8" t="s">
        <v>16</v>
      </c>
      <c r="F90" s="8" t="s">
        <v>16</v>
      </c>
      <c r="G90" s="8"/>
      <c r="H90" s="8" t="s">
        <v>16</v>
      </c>
      <c r="I90" s="8"/>
      <c r="J90" s="8" t="s">
        <v>16</v>
      </c>
      <c r="K90" s="8"/>
      <c r="L90" s="8" t="s">
        <v>16</v>
      </c>
      <c r="M90" s="8"/>
      <c r="N90" s="8" t="s">
        <v>16</v>
      </c>
      <c r="O90" s="8"/>
      <c r="P90" s="8" t="s">
        <v>16</v>
      </c>
      <c r="Q90" s="8"/>
      <c r="R90" s="8" t="s">
        <v>16</v>
      </c>
      <c r="S90" s="8"/>
      <c r="T90" s="8" t="s">
        <v>16</v>
      </c>
      <c r="U90" s="5"/>
    </row>
    <row r="91" spans="1:21" ht="12">
      <c r="A91" s="17" t="s">
        <v>69</v>
      </c>
      <c r="B91" s="8" t="s">
        <v>16</v>
      </c>
      <c r="C91" s="8"/>
      <c r="D91" s="8" t="s">
        <v>16</v>
      </c>
      <c r="F91" s="8" t="s">
        <v>16</v>
      </c>
      <c r="G91" s="8"/>
      <c r="H91" s="8" t="s">
        <v>16</v>
      </c>
      <c r="I91" s="8"/>
      <c r="J91" s="8" t="s">
        <v>16</v>
      </c>
      <c r="K91" s="8"/>
      <c r="L91" s="8" t="s">
        <v>16</v>
      </c>
      <c r="M91" s="8"/>
      <c r="N91" s="8" t="s">
        <v>16</v>
      </c>
      <c r="O91" s="8"/>
      <c r="P91" s="8" t="s">
        <v>16</v>
      </c>
      <c r="Q91" s="8"/>
      <c r="R91" s="8" t="s">
        <v>16</v>
      </c>
      <c r="S91" s="8"/>
      <c r="T91" s="8" t="s">
        <v>16</v>
      </c>
      <c r="U91" s="5"/>
    </row>
    <row r="92" spans="1:21" ht="12">
      <c r="A92" s="17" t="s">
        <v>70</v>
      </c>
      <c r="B92" s="8" t="s">
        <v>16</v>
      </c>
      <c r="C92" s="8"/>
      <c r="D92" s="8" t="s">
        <v>16</v>
      </c>
      <c r="F92" s="8" t="s">
        <v>16</v>
      </c>
      <c r="G92" s="8"/>
      <c r="H92" s="8" t="s">
        <v>16</v>
      </c>
      <c r="I92" s="8"/>
      <c r="J92" s="8" t="s">
        <v>16</v>
      </c>
      <c r="K92" s="8"/>
      <c r="L92" s="8" t="s">
        <v>16</v>
      </c>
      <c r="M92" s="8"/>
      <c r="N92" s="8" t="s">
        <v>16</v>
      </c>
      <c r="O92" s="8"/>
      <c r="P92" s="8" t="s">
        <v>16</v>
      </c>
      <c r="Q92" s="8"/>
      <c r="R92" s="8" t="s">
        <v>16</v>
      </c>
      <c r="S92" s="8"/>
      <c r="T92" s="8" t="s">
        <v>16</v>
      </c>
      <c r="U92" s="5"/>
    </row>
    <row r="93" spans="1:21" ht="12">
      <c r="A93" s="17"/>
      <c r="B93" s="4"/>
      <c r="C93" s="4"/>
      <c r="D93" s="4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5"/>
    </row>
    <row r="94" spans="1:21" s="11" customFormat="1" ht="12">
      <c r="A94" s="16" t="s">
        <v>79</v>
      </c>
      <c r="B94" s="5">
        <v>256825.0754270191</v>
      </c>
      <c r="C94" s="4"/>
      <c r="D94" s="5">
        <f>H94+L94+P94+T94</f>
        <v>323524.27</v>
      </c>
      <c r="E94" s="6"/>
      <c r="F94" s="5">
        <v>60770.479487456876</v>
      </c>
      <c r="G94" s="4"/>
      <c r="H94" s="5">
        <v>70505.06</v>
      </c>
      <c r="I94" s="4"/>
      <c r="J94" s="5">
        <v>96095.18228697126</v>
      </c>
      <c r="K94" s="4"/>
      <c r="L94" s="5">
        <v>151060.6</v>
      </c>
      <c r="M94" s="4"/>
      <c r="N94" s="5">
        <v>91516.56990371786</v>
      </c>
      <c r="O94" s="4"/>
      <c r="P94" s="5">
        <v>86705.61</v>
      </c>
      <c r="Q94" s="4"/>
      <c r="R94" s="5">
        <v>8442.843748873103</v>
      </c>
      <c r="S94" s="4"/>
      <c r="T94" s="5">
        <v>15253</v>
      </c>
      <c r="U94" s="5"/>
    </row>
    <row r="95" spans="1:21" ht="12">
      <c r="A95" s="17" t="s">
        <v>80</v>
      </c>
      <c r="B95" s="7">
        <v>256825.0754270191</v>
      </c>
      <c r="C95" s="8"/>
      <c r="D95" s="7">
        <f>H95+L95+P95+T95</f>
        <v>323524.27</v>
      </c>
      <c r="F95" s="7">
        <v>60770.479487456876</v>
      </c>
      <c r="G95" s="8"/>
      <c r="H95" s="7">
        <v>70505.06</v>
      </c>
      <c r="I95" s="8"/>
      <c r="J95" s="7">
        <v>96095.18228697126</v>
      </c>
      <c r="K95" s="8"/>
      <c r="L95" s="7">
        <v>151060.6</v>
      </c>
      <c r="M95" s="8"/>
      <c r="N95" s="7">
        <v>91516.56990371786</v>
      </c>
      <c r="O95" s="8"/>
      <c r="P95" s="7">
        <v>86705.61</v>
      </c>
      <c r="Q95" s="8"/>
      <c r="R95" s="7">
        <v>8442.843748873103</v>
      </c>
      <c r="S95" s="8"/>
      <c r="T95" s="7">
        <v>15253</v>
      </c>
      <c r="U95" s="7"/>
    </row>
    <row r="96" spans="1:21" ht="12">
      <c r="A96" s="17"/>
      <c r="B96" s="4"/>
      <c r="C96" s="4"/>
      <c r="D96" s="4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5"/>
    </row>
    <row r="97" spans="1:21" ht="12">
      <c r="A97" s="17" t="s">
        <v>71</v>
      </c>
      <c r="B97" s="7">
        <v>420719.29128652654</v>
      </c>
      <c r="C97" s="8"/>
      <c r="D97" s="7">
        <f>H97+L97</f>
        <v>435876.6</v>
      </c>
      <c r="F97" s="7">
        <v>210359.64564326327</v>
      </c>
      <c r="G97" s="8"/>
      <c r="H97" s="7">
        <v>217938.3</v>
      </c>
      <c r="I97" s="8"/>
      <c r="J97" s="7">
        <v>210359.64564326327</v>
      </c>
      <c r="K97" s="8"/>
      <c r="L97" s="7">
        <v>217938.3</v>
      </c>
      <c r="M97" s="8"/>
      <c r="N97" s="8" t="s">
        <v>16</v>
      </c>
      <c r="O97" s="8"/>
      <c r="P97" s="8" t="s">
        <v>16</v>
      </c>
      <c r="Q97" s="8"/>
      <c r="R97" s="8" t="s">
        <v>16</v>
      </c>
      <c r="S97" s="8"/>
      <c r="T97" s="8" t="s">
        <v>16</v>
      </c>
      <c r="U97" s="7"/>
    </row>
    <row r="98" spans="1:20" ht="18" customHeight="1">
      <c r="A98" s="1"/>
      <c r="B98" s="2"/>
      <c r="C98" s="2"/>
      <c r="D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">
      <c r="A99" s="20" t="s">
        <v>76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</row>
    <row r="101" ht="12">
      <c r="A101" s="1"/>
    </row>
  </sheetData>
  <mergeCells count="10">
    <mergeCell ref="A1:D1"/>
    <mergeCell ref="F8:H8"/>
    <mergeCell ref="J8:L8"/>
    <mergeCell ref="N8:P8"/>
    <mergeCell ref="B7:D8"/>
    <mergeCell ref="B6:T6"/>
    <mergeCell ref="A99:T99"/>
    <mergeCell ref="R8:T8"/>
    <mergeCell ref="F7:L7"/>
    <mergeCell ref="N7:T7"/>
  </mergeCells>
  <printOptions horizontalCentered="1"/>
  <pageMargins left="0.3937007874015748" right="0.75" top="0.3937007874015748" bottom="1" header="0.2362204724409449" footer="0.15748031496062992"/>
  <pageSetup fitToHeight="2" horizontalDpi="300" verticalDpi="300" orientation="portrait" paperSize="9" scale="82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2003-05-07T08:54:01Z</cp:lastPrinted>
  <dcterms:created xsi:type="dcterms:W3CDTF">2001-08-01T08:50:24Z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