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410" activeTab="0"/>
  </bookViews>
  <sheets>
    <sheet name="MAC-08" sheetId="1" r:id="rId1"/>
  </sheets>
  <definedNames>
    <definedName name="_xlnm.Print_Area" localSheetId="0">'MAC-08'!$A$1:$K$101</definedName>
    <definedName name="HTML_CodePage" hidden="1">1252</definedName>
    <definedName name="HTML_Control" hidden="1">{"'MAC-08'!$A$7:$K$99"}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"C:\anu2002\mac\HTM\mac08.htm"</definedName>
    <definedName name="HTML_Title" hidden="1">""</definedName>
    <definedName name="HTML1_1" localSheetId="0" hidden="1">"'[MAC-08A.WK4]A'!$A$1:$M$56"</definedName>
    <definedName name="HTML1_10" localSheetId="0" hidden="1">""</definedName>
    <definedName name="HTML1_11" localSheetId="0" hidden="1">1</definedName>
    <definedName name="HTML1_12" localSheetId="0" hidden="1">"N:\DOCUMENT\Anuario\html\MAC08A.htm"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"'[MAC-08A.XLS]MAC-08A'!$B$2:$L$53"</definedName>
    <definedName name="HTML2_10" hidden="1">""</definedName>
    <definedName name="HTML2_11" hidden="1">1</definedName>
    <definedName name="HTML2_12" hidden="1">"l:\ANU96htm\MAC08a.htm"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'MAC-08'!$A$12:$IF$8130</definedName>
    <definedName name="_xlnm.Print_Titles" localSheetId="0">'MAC-08'!$1:$11</definedName>
  </definedNames>
  <calcPr fullCalcOnLoad="1"/>
</workbook>
</file>

<file path=xl/sharedStrings.xml><?xml version="1.0" encoding="utf-8"?>
<sst xmlns="http://schemas.openxmlformats.org/spreadsheetml/2006/main" count="79" uniqueCount="79">
  <si>
    <t>MAC-8.</t>
  </si>
  <si>
    <t>Conciliaciones individuales terminadas,</t>
  </si>
  <si>
    <t>VALORES ABSOLUTOS</t>
  </si>
  <si>
    <t>VARIACIONES SOBRE EL AÑO ANTERIOR</t>
  </si>
  <si>
    <t>Absolutas</t>
  </si>
  <si>
    <t>Relativas</t>
  </si>
  <si>
    <t>En porcentaje</t>
  </si>
  <si>
    <t>TOTAL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</si>
  <si>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</si>
  <si>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</si>
  <si>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</si>
  <si>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</si>
  <si>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</si>
  <si>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</si>
  <si>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</si>
  <si>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</si>
  <si>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</si>
  <si>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</si>
  <si>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</si>
  <si>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</si>
  <si>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</si>
  <si>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</si>
  <si>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</si>
  <si>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</si>
  <si>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</si>
  <si>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</si>
  <si>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</si>
  <si>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</si>
  <si>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</si>
  <si>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</si>
  <si>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</si>
  <si>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</si>
  <si>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</si>
  <si>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</si>
  <si>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</si>
  <si>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</si>
  <si>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</si>
  <si>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</si>
  <si>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</si>
  <si>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</si>
  <si>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</si>
  <si>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</si>
  <si>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</si>
  <si>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</si>
  <si>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</si>
  <si>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</si>
  <si>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</si>
  <si>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</si>
  <si>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</si>
  <si>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</si>
  <si>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</si>
  <si>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</si>
  <si>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</si>
  <si>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</si>
  <si>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</si>
  <si>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</si>
  <si>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</si>
  <si>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</si>
  <si>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</si>
  <si>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</si>
  <si>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</si>
  <si>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</si>
  <si>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</si>
  <si>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</si>
  <si>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</si>
  <si>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</si>
  <si>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</si>
  <si>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</si>
  <si>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</si>
  <si>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</si>
  <si>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 xml:space="preserve">S.C. Tenerife 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</si>
  <si>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</si>
  <si>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</si>
  <si>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</si>
  <si>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</si>
  <si>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</si>
  <si>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</si>
  <si>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MEDIACIÓN, ARBITRAJE Y CONCILIACIÓN</t>
  </si>
  <si>
    <t>por comunidad autónoma y provincia.</t>
  </si>
</sst>
</file>

<file path=xl/styles.xml><?xml version="1.0" encoding="utf-8"?>
<styleSheet xmlns="http://schemas.openxmlformats.org/spreadsheetml/2006/main">
  <numFmts count="1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0.0_)"/>
    <numFmt numFmtId="167" formatCode="#,##0.0_);\(#,##0.0\)"/>
    <numFmt numFmtId="168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68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68" fontId="0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1" fillId="0" borderId="4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210"/>
  <sheetViews>
    <sheetView showGridLines="0"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66015625" style="6" customWidth="1"/>
    <col min="2" max="3" width="12.83203125" style="0" customWidth="1"/>
    <col min="4" max="4" width="1.83203125" style="0" customWidth="1"/>
    <col min="5" max="7" width="9.83203125" style="0" customWidth="1"/>
    <col min="8" max="8" width="1.83203125" style="0" customWidth="1"/>
    <col min="9" max="11" width="9.83203125" style="0" customWidth="1"/>
    <col min="12" max="12" width="3.33203125" style="0" customWidth="1"/>
  </cols>
  <sheetData>
    <row r="1" spans="1:12" ht="15" customHeight="1">
      <c r="A1" s="32" t="s">
        <v>77</v>
      </c>
      <c r="B1" s="31"/>
      <c r="C1" s="31"/>
      <c r="D1" s="21"/>
      <c r="E1" s="21"/>
      <c r="F1" s="22" t="s">
        <v>0</v>
      </c>
      <c r="G1" s="20"/>
      <c r="H1" s="20"/>
      <c r="I1" s="20"/>
      <c r="J1" s="20"/>
      <c r="K1" s="20"/>
      <c r="L1" s="7"/>
    </row>
    <row r="2" spans="1:12" ht="15" customHeight="1">
      <c r="A2" s="23"/>
      <c r="B2" s="21"/>
      <c r="C2" s="21"/>
      <c r="D2" s="21"/>
      <c r="E2" s="21"/>
      <c r="F2" s="22" t="s">
        <v>1</v>
      </c>
      <c r="G2" s="21"/>
      <c r="H2" s="21"/>
      <c r="I2" s="21"/>
      <c r="J2" s="21"/>
      <c r="L2" s="7"/>
    </row>
    <row r="3" spans="1:12" ht="15" customHeight="1">
      <c r="A3" s="23"/>
      <c r="B3" s="21"/>
      <c r="C3" s="21"/>
      <c r="D3" s="21"/>
      <c r="E3" s="21"/>
      <c r="F3" s="22" t="s">
        <v>78</v>
      </c>
      <c r="G3" s="21"/>
      <c r="H3" s="21"/>
      <c r="I3" s="21"/>
      <c r="J3" s="21"/>
      <c r="L3" s="7"/>
    </row>
    <row r="4" spans="1:12" ht="1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49" ht="15" customHeight="1" thickBot="1">
      <c r="A6" s="9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21.75" customHeight="1" thickBot="1">
      <c r="A7" s="36"/>
      <c r="B7" s="33" t="s">
        <v>2</v>
      </c>
      <c r="C7" s="33"/>
      <c r="D7" s="30"/>
      <c r="E7" s="28" t="s">
        <v>3</v>
      </c>
      <c r="F7" s="28"/>
      <c r="G7" s="28"/>
      <c r="H7" s="28"/>
      <c r="I7" s="28"/>
      <c r="J7" s="28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36"/>
      <c r="B8" s="31"/>
      <c r="C8" s="31"/>
      <c r="D8" s="31"/>
      <c r="E8" s="30" t="s">
        <v>4</v>
      </c>
      <c r="F8" s="30"/>
      <c r="G8" s="30"/>
      <c r="H8" s="29"/>
      <c r="I8" s="29" t="s">
        <v>5</v>
      </c>
      <c r="J8" s="29"/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36"/>
      <c r="B9" s="34"/>
      <c r="C9" s="34"/>
      <c r="D9" s="31"/>
      <c r="E9" s="35"/>
      <c r="F9" s="35"/>
      <c r="G9" s="35"/>
      <c r="H9" s="31"/>
      <c r="I9" s="27" t="s">
        <v>6</v>
      </c>
      <c r="J9" s="27"/>
      <c r="K9" s="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5" customHeight="1">
      <c r="A10" s="36"/>
      <c r="B10" s="3">
        <v>2001</v>
      </c>
      <c r="C10" s="3">
        <v>2002</v>
      </c>
      <c r="D10" s="31"/>
      <c r="E10" s="3">
        <v>2000</v>
      </c>
      <c r="F10" s="3">
        <v>2001</v>
      </c>
      <c r="G10" s="3">
        <v>2002</v>
      </c>
      <c r="H10" s="31"/>
      <c r="I10" s="3">
        <v>2000</v>
      </c>
      <c r="J10" s="3">
        <v>2001</v>
      </c>
      <c r="K10" s="3">
        <v>2002</v>
      </c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5" customHeight="1">
      <c r="A11" s="9"/>
      <c r="B11" s="1"/>
      <c r="C11" s="1"/>
      <c r="D11" s="31"/>
      <c r="E11" s="1"/>
      <c r="F11" s="1"/>
      <c r="G11" s="1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2.75" customHeight="1">
      <c r="A12" s="2" t="s">
        <v>7</v>
      </c>
      <c r="B12" s="10">
        <v>504162</v>
      </c>
      <c r="C12" s="10">
        <f>C14+C24+C29+C32+C35+C39+C42+C49+C60+C66+C71+C75+C81+C84+C87+C90+C95+C98+C99</f>
        <v>502461</v>
      </c>
      <c r="D12" s="31"/>
      <c r="E12" s="10">
        <v>29705</v>
      </c>
      <c r="F12" s="10">
        <v>63101</v>
      </c>
      <c r="G12" s="10">
        <f>C12-B12</f>
        <v>-1701</v>
      </c>
      <c r="H12" s="31"/>
      <c r="I12" s="11">
        <v>7.221239024105641</v>
      </c>
      <c r="J12" s="11">
        <v>14.30663785734853</v>
      </c>
      <c r="K12" s="11">
        <f>G12*100/B12</f>
        <v>-0.33739155271519866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.75" customHeight="1">
      <c r="A13" s="2"/>
      <c r="B13" s="12"/>
      <c r="C13" s="12"/>
      <c r="D13" s="31"/>
      <c r="E13" s="12"/>
      <c r="F13" s="12"/>
      <c r="G13" s="12"/>
      <c r="H13" s="31"/>
      <c r="I13" s="13"/>
      <c r="J13" s="1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.75" customHeight="1">
      <c r="A14" s="2" t="s">
        <v>71</v>
      </c>
      <c r="B14" s="10">
        <v>61384</v>
      </c>
      <c r="C14" s="10">
        <f>SUM(C15:C22)</f>
        <v>61543</v>
      </c>
      <c r="D14" s="31"/>
      <c r="E14" s="10">
        <v>3450</v>
      </c>
      <c r="F14" s="10">
        <v>7176</v>
      </c>
      <c r="G14" s="10">
        <f aca="true" t="shared" si="0" ref="G14:G22">C14-B14</f>
        <v>159</v>
      </c>
      <c r="H14" s="31"/>
      <c r="I14" s="11">
        <v>6.79695811497695</v>
      </c>
      <c r="J14" s="11">
        <v>13.237898465171192</v>
      </c>
      <c r="K14" s="11">
        <f aca="true" t="shared" si="1" ref="K14:K22">G14*100/B14</f>
        <v>0.25902515313436725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.75" customHeight="1">
      <c r="A15" s="9" t="s">
        <v>8</v>
      </c>
      <c r="B15" s="12">
        <v>4285</v>
      </c>
      <c r="C15" s="12">
        <v>3671</v>
      </c>
      <c r="D15" s="31"/>
      <c r="E15" s="12">
        <v>57</v>
      </c>
      <c r="F15" s="12">
        <v>1067</v>
      </c>
      <c r="G15" s="12">
        <f t="shared" si="0"/>
        <v>-614</v>
      </c>
      <c r="H15" s="31"/>
      <c r="I15" s="13">
        <v>1.8032268269534957</v>
      </c>
      <c r="J15" s="13">
        <v>33.1572405220634</v>
      </c>
      <c r="K15" s="13">
        <f t="shared" si="1"/>
        <v>-14.329054842473745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2.75" customHeight="1">
      <c r="A16" s="9" t="s">
        <v>9</v>
      </c>
      <c r="B16" s="12">
        <v>9362</v>
      </c>
      <c r="C16" s="12">
        <v>9207</v>
      </c>
      <c r="D16" s="31"/>
      <c r="E16" s="12">
        <v>-617</v>
      </c>
      <c r="F16" s="12">
        <v>607</v>
      </c>
      <c r="G16" s="12">
        <f t="shared" si="0"/>
        <v>-155</v>
      </c>
      <c r="H16" s="31"/>
      <c r="I16" s="13">
        <v>-6.583440034144259</v>
      </c>
      <c r="J16" s="13">
        <v>6.933181039406054</v>
      </c>
      <c r="K16" s="13">
        <f t="shared" si="1"/>
        <v>-1.6556291390728477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.75" customHeight="1">
      <c r="A17" s="9" t="s">
        <v>10</v>
      </c>
      <c r="B17" s="12">
        <v>4311</v>
      </c>
      <c r="C17" s="12">
        <v>3662</v>
      </c>
      <c r="D17" s="31"/>
      <c r="E17" s="12">
        <v>-255</v>
      </c>
      <c r="F17" s="12">
        <v>701</v>
      </c>
      <c r="G17" s="12">
        <f t="shared" si="0"/>
        <v>-649</v>
      </c>
      <c r="H17" s="31"/>
      <c r="I17" s="13">
        <v>-6.597671410090556</v>
      </c>
      <c r="J17" s="13">
        <v>19.418282548476455</v>
      </c>
      <c r="K17" s="13">
        <f t="shared" si="1"/>
        <v>-15.054511714219439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.75" customHeight="1">
      <c r="A18" s="9" t="s">
        <v>11</v>
      </c>
      <c r="B18" s="12">
        <v>6564</v>
      </c>
      <c r="C18" s="12">
        <v>6798</v>
      </c>
      <c r="D18" s="31"/>
      <c r="E18" s="12">
        <v>1047</v>
      </c>
      <c r="F18" s="12">
        <v>614</v>
      </c>
      <c r="G18" s="12">
        <f t="shared" si="0"/>
        <v>234</v>
      </c>
      <c r="H18" s="31"/>
      <c r="I18" s="13">
        <v>21.35427289414644</v>
      </c>
      <c r="J18" s="13">
        <v>10.319327731092438</v>
      </c>
      <c r="K18" s="13">
        <f t="shared" si="1"/>
        <v>3.5648994515539307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.75" customHeight="1">
      <c r="A19" s="9" t="s">
        <v>12</v>
      </c>
      <c r="B19" s="12">
        <v>3387</v>
      </c>
      <c r="C19" s="12">
        <v>3537</v>
      </c>
      <c r="D19" s="31"/>
      <c r="E19" s="12">
        <v>324</v>
      </c>
      <c r="F19" s="12">
        <v>541</v>
      </c>
      <c r="G19" s="12">
        <f t="shared" si="0"/>
        <v>150</v>
      </c>
      <c r="H19" s="31"/>
      <c r="I19" s="13">
        <v>12.846946867565425</v>
      </c>
      <c r="J19" s="13">
        <v>19.009135628952915</v>
      </c>
      <c r="K19" s="13">
        <f t="shared" si="1"/>
        <v>4.428697962798937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2.75" customHeight="1">
      <c r="A20" s="9" t="s">
        <v>13</v>
      </c>
      <c r="B20" s="12">
        <v>3891</v>
      </c>
      <c r="C20" s="12">
        <v>3696</v>
      </c>
      <c r="D20" s="31"/>
      <c r="E20" s="12">
        <v>-580</v>
      </c>
      <c r="F20" s="12">
        <v>320</v>
      </c>
      <c r="G20" s="12">
        <f t="shared" si="0"/>
        <v>-195</v>
      </c>
      <c r="H20" s="31"/>
      <c r="I20" s="13">
        <v>-13.972536738135389</v>
      </c>
      <c r="J20" s="13">
        <v>8.961075329039485</v>
      </c>
      <c r="K20" s="13">
        <f t="shared" si="1"/>
        <v>-5.0115651503469545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.75" customHeight="1">
      <c r="A21" s="9" t="s">
        <v>14</v>
      </c>
      <c r="B21" s="12">
        <v>13303</v>
      </c>
      <c r="C21" s="12">
        <v>13990</v>
      </c>
      <c r="D21" s="31"/>
      <c r="E21" s="12">
        <v>2162</v>
      </c>
      <c r="F21" s="12">
        <v>791</v>
      </c>
      <c r="G21" s="12">
        <f t="shared" si="0"/>
        <v>687</v>
      </c>
      <c r="H21" s="31"/>
      <c r="I21" s="13">
        <v>20.88888888888889</v>
      </c>
      <c r="J21" s="13">
        <v>6.32193094629156</v>
      </c>
      <c r="K21" s="13">
        <f t="shared" si="1"/>
        <v>5.1642486657145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.75" customHeight="1">
      <c r="A22" s="9" t="s">
        <v>15</v>
      </c>
      <c r="B22" s="12">
        <v>16281</v>
      </c>
      <c r="C22" s="12">
        <v>16982</v>
      </c>
      <c r="D22" s="31"/>
      <c r="E22" s="12">
        <v>1312</v>
      </c>
      <c r="F22" s="12">
        <v>2535</v>
      </c>
      <c r="G22" s="12">
        <f t="shared" si="0"/>
        <v>701</v>
      </c>
      <c r="H22" s="31"/>
      <c r="I22" s="13">
        <v>10.55171304487695</v>
      </c>
      <c r="J22" s="13">
        <v>18.44172850283719</v>
      </c>
      <c r="K22" s="13">
        <f t="shared" si="1"/>
        <v>4.305632332166329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.75" customHeight="1">
      <c r="A23" s="9"/>
      <c r="B23" s="12"/>
      <c r="C23" s="12"/>
      <c r="D23" s="31"/>
      <c r="E23" s="12"/>
      <c r="F23" s="12"/>
      <c r="G23" s="12"/>
      <c r="H23" s="31"/>
      <c r="I23" s="13"/>
      <c r="J23" s="13"/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.75" customHeight="1">
      <c r="A24" s="2" t="s">
        <v>72</v>
      </c>
      <c r="B24" s="10">
        <v>7766</v>
      </c>
      <c r="C24" s="10">
        <f>C25+C26+C27</f>
        <v>7354</v>
      </c>
      <c r="D24" s="31"/>
      <c r="E24" s="10">
        <v>-3093</v>
      </c>
      <c r="F24" s="10">
        <v>-658</v>
      </c>
      <c r="G24" s="10">
        <f>C24-B24</f>
        <v>-412</v>
      </c>
      <c r="H24" s="31"/>
      <c r="I24" s="11">
        <v>-26.855952070851785</v>
      </c>
      <c r="J24" s="11">
        <v>-7.811016144349478</v>
      </c>
      <c r="K24" s="11">
        <f>G24*100/B24</f>
        <v>-5.305176409992274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.75" customHeight="1">
      <c r="A25" s="9" t="s">
        <v>16</v>
      </c>
      <c r="B25" s="12">
        <v>422</v>
      </c>
      <c r="C25" s="12">
        <v>436</v>
      </c>
      <c r="D25" s="31"/>
      <c r="E25" s="12">
        <v>-544</v>
      </c>
      <c r="F25" s="12">
        <v>-186</v>
      </c>
      <c r="G25" s="12">
        <f>C25-B25</f>
        <v>14</v>
      </c>
      <c r="H25" s="31"/>
      <c r="I25" s="13">
        <v>-47.22222222222222</v>
      </c>
      <c r="J25" s="13">
        <v>-30.592105263157894</v>
      </c>
      <c r="K25" s="13">
        <f>G25*100/B25</f>
        <v>3.3175355450236967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.75" customHeight="1">
      <c r="A26" s="9" t="s">
        <v>17</v>
      </c>
      <c r="B26" s="12">
        <v>330</v>
      </c>
      <c r="C26" s="12">
        <v>370</v>
      </c>
      <c r="D26" s="31"/>
      <c r="E26" s="12">
        <v>17</v>
      </c>
      <c r="F26" s="12">
        <v>-71</v>
      </c>
      <c r="G26" s="12">
        <f>C26-B26</f>
        <v>40</v>
      </c>
      <c r="H26" s="31"/>
      <c r="I26" s="13">
        <v>4.427083333333333</v>
      </c>
      <c r="J26" s="13">
        <v>-17.705735660847882</v>
      </c>
      <c r="K26" s="13">
        <f>G26*100/B26</f>
        <v>12.121212121212121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.75" customHeight="1">
      <c r="A27" s="9" t="s">
        <v>18</v>
      </c>
      <c r="B27" s="12">
        <v>7014</v>
      </c>
      <c r="C27" s="12">
        <v>6548</v>
      </c>
      <c r="D27" s="31"/>
      <c r="E27" s="12">
        <v>-2566</v>
      </c>
      <c r="F27" s="12">
        <v>-401</v>
      </c>
      <c r="G27" s="12">
        <f>C27-B27</f>
        <v>-466</v>
      </c>
      <c r="H27" s="31"/>
      <c r="I27" s="13">
        <v>-25.70884680893698</v>
      </c>
      <c r="J27" s="13">
        <v>-5.4079568442346595</v>
      </c>
      <c r="K27" s="13">
        <f>G27*100/B27</f>
        <v>-6.643855146849159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.75" customHeight="1">
      <c r="A28" s="9"/>
      <c r="B28" s="12"/>
      <c r="C28" s="12"/>
      <c r="D28" s="31"/>
      <c r="E28" s="12"/>
      <c r="F28" s="12"/>
      <c r="G28" s="12"/>
      <c r="H28" s="31"/>
      <c r="I28" s="13"/>
      <c r="J28" s="13"/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.75" customHeight="1">
      <c r="A29" s="2" t="s">
        <v>19</v>
      </c>
      <c r="B29" s="10">
        <v>9767</v>
      </c>
      <c r="C29" s="10">
        <f>C30</f>
        <v>12177</v>
      </c>
      <c r="D29" s="31"/>
      <c r="E29" s="10">
        <v>-207</v>
      </c>
      <c r="F29" s="10">
        <v>1193</v>
      </c>
      <c r="G29" s="10">
        <f>C29-B29</f>
        <v>2410</v>
      </c>
      <c r="H29" s="31"/>
      <c r="I29" s="11">
        <v>-2.3573624871882473</v>
      </c>
      <c r="J29" s="11">
        <v>13.91415908560765</v>
      </c>
      <c r="K29" s="11">
        <f>G29*100/B29</f>
        <v>24.67492577045152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.75" customHeight="1">
      <c r="A30" s="9" t="s">
        <v>20</v>
      </c>
      <c r="B30" s="12">
        <v>9767</v>
      </c>
      <c r="C30" s="12">
        <v>12177</v>
      </c>
      <c r="D30" s="31"/>
      <c r="E30" s="12">
        <v>-207</v>
      </c>
      <c r="F30" s="12">
        <v>1193</v>
      </c>
      <c r="G30" s="12">
        <f>C30-B30</f>
        <v>2410</v>
      </c>
      <c r="H30" s="31"/>
      <c r="I30" s="13">
        <v>-2.3573624871882473</v>
      </c>
      <c r="J30" s="13">
        <v>13.91415908560765</v>
      </c>
      <c r="K30" s="13">
        <f>G30*100/B30</f>
        <v>24.67492577045152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.75" customHeight="1">
      <c r="A31" s="9"/>
      <c r="B31" s="12"/>
      <c r="C31" s="12"/>
      <c r="D31" s="31"/>
      <c r="E31" s="12"/>
      <c r="F31" s="12"/>
      <c r="G31" s="12"/>
      <c r="H31" s="31"/>
      <c r="I31" s="13"/>
      <c r="J31" s="13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.75" customHeight="1">
      <c r="A32" s="2" t="s">
        <v>21</v>
      </c>
      <c r="B32" s="10">
        <v>9420</v>
      </c>
      <c r="C32" s="10">
        <f>C33</f>
        <v>6019</v>
      </c>
      <c r="D32" s="31"/>
      <c r="E32" s="10">
        <v>128</v>
      </c>
      <c r="F32" s="10">
        <v>541</v>
      </c>
      <c r="G32" s="10">
        <f>C32-B32</f>
        <v>-3401</v>
      </c>
      <c r="H32" s="31"/>
      <c r="I32" s="11">
        <v>1.4626899782881957</v>
      </c>
      <c r="J32" s="11">
        <v>6.093028494199797</v>
      </c>
      <c r="K32" s="11">
        <f>G32*100/B32</f>
        <v>-36.10403397027601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.75" customHeight="1">
      <c r="A33" s="9" t="s">
        <v>22</v>
      </c>
      <c r="B33" s="12">
        <v>9420</v>
      </c>
      <c r="C33" s="12">
        <v>6019</v>
      </c>
      <c r="D33" s="31"/>
      <c r="E33" s="12">
        <v>128</v>
      </c>
      <c r="F33" s="12">
        <v>541</v>
      </c>
      <c r="G33" s="12">
        <f>C33-B33</f>
        <v>-3401</v>
      </c>
      <c r="H33" s="31"/>
      <c r="I33" s="13">
        <v>1.4626899782881957</v>
      </c>
      <c r="J33" s="13">
        <v>6.093028494199797</v>
      </c>
      <c r="K33" s="13">
        <f>G33*100/B33</f>
        <v>-36.10403397027601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.75" customHeight="1">
      <c r="A34" s="2"/>
      <c r="B34" s="12"/>
      <c r="C34" s="12"/>
      <c r="D34" s="31"/>
      <c r="E34" s="12"/>
      <c r="F34" s="12"/>
      <c r="G34" s="12"/>
      <c r="H34" s="31"/>
      <c r="I34" s="13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.75" customHeight="1">
      <c r="A35" s="2" t="s">
        <v>23</v>
      </c>
      <c r="B35" s="10">
        <v>31719</v>
      </c>
      <c r="C35" s="10">
        <f>C36+C37</f>
        <v>30220</v>
      </c>
      <c r="D35" s="31"/>
      <c r="E35" s="10">
        <v>2158</v>
      </c>
      <c r="F35" s="10">
        <v>7319</v>
      </c>
      <c r="G35" s="10">
        <f>C35-B35</f>
        <v>-1499</v>
      </c>
      <c r="H35" s="31"/>
      <c r="I35" s="11">
        <v>9.702364895243234</v>
      </c>
      <c r="J35" s="11">
        <v>29.99590163934426</v>
      </c>
      <c r="K35" s="11">
        <f>G35*100/B35</f>
        <v>-4.725874081780637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.75" customHeight="1">
      <c r="A36" s="9" t="s">
        <v>24</v>
      </c>
      <c r="B36" s="12">
        <v>17418</v>
      </c>
      <c r="C36" s="12">
        <v>17387</v>
      </c>
      <c r="D36" s="31"/>
      <c r="E36" s="12">
        <v>691</v>
      </c>
      <c r="F36" s="12">
        <v>4385</v>
      </c>
      <c r="G36" s="12">
        <f>C36-B36</f>
        <v>-31</v>
      </c>
      <c r="H36" s="31"/>
      <c r="I36" s="13">
        <v>5.598768432993032</v>
      </c>
      <c r="J36" s="13">
        <v>33.64536177395841</v>
      </c>
      <c r="K36" s="13">
        <f>G36*100/B36</f>
        <v>-0.1779768056033988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.75" customHeight="1">
      <c r="A37" s="9" t="s">
        <v>70</v>
      </c>
      <c r="B37" s="12">
        <v>14301</v>
      </c>
      <c r="C37" s="12">
        <v>12833</v>
      </c>
      <c r="D37" s="31"/>
      <c r="E37" s="12">
        <v>1467</v>
      </c>
      <c r="F37" s="12">
        <v>2934</v>
      </c>
      <c r="G37" s="12">
        <f>C37-B37</f>
        <v>-1468</v>
      </c>
      <c r="H37" s="31"/>
      <c r="I37" s="13">
        <v>14.818181818181818</v>
      </c>
      <c r="J37" s="13">
        <v>25.81155977830562</v>
      </c>
      <c r="K37" s="13">
        <f>G37*100/B37</f>
        <v>-10.265016432417314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.75" customHeight="1">
      <c r="A38" s="9"/>
      <c r="B38" s="12"/>
      <c r="C38" s="12"/>
      <c r="D38" s="31"/>
      <c r="E38" s="12"/>
      <c r="F38" s="12"/>
      <c r="G38" s="12"/>
      <c r="H38" s="31"/>
      <c r="I38" s="13"/>
      <c r="J38" s="13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.75" customHeight="1">
      <c r="A39" s="2" t="s">
        <v>25</v>
      </c>
      <c r="B39" s="10">
        <v>6064</v>
      </c>
      <c r="C39" s="10">
        <f>C40</f>
        <v>6062</v>
      </c>
      <c r="D39" s="31"/>
      <c r="E39" s="10">
        <v>1333</v>
      </c>
      <c r="F39" s="10">
        <v>39</v>
      </c>
      <c r="G39" s="10">
        <f>C39-B39</f>
        <v>-2</v>
      </c>
      <c r="H39" s="31"/>
      <c r="I39" s="11">
        <v>28.41005967604433</v>
      </c>
      <c r="J39" s="11">
        <v>0.6473029045643154</v>
      </c>
      <c r="K39" s="11">
        <f>G39*100/B39</f>
        <v>-0.032981530343007916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.75" customHeight="1">
      <c r="A40" s="9" t="s">
        <v>26</v>
      </c>
      <c r="B40" s="12">
        <v>6064</v>
      </c>
      <c r="C40" s="12">
        <v>6062</v>
      </c>
      <c r="D40" s="31"/>
      <c r="E40" s="12">
        <v>1333</v>
      </c>
      <c r="F40" s="12">
        <v>39</v>
      </c>
      <c r="G40" s="12">
        <f>C40-B40</f>
        <v>-2</v>
      </c>
      <c r="H40" s="31"/>
      <c r="I40" s="13">
        <v>28.41005967604433</v>
      </c>
      <c r="J40" s="13">
        <v>0.6473029045643154</v>
      </c>
      <c r="K40" s="13">
        <f>G40*100/B40</f>
        <v>-0.032981530343007916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.75" customHeight="1">
      <c r="A41" s="9"/>
      <c r="B41" s="12"/>
      <c r="C41" s="12"/>
      <c r="D41" s="31"/>
      <c r="E41" s="12"/>
      <c r="F41" s="12"/>
      <c r="G41" s="12"/>
      <c r="H41" s="31"/>
      <c r="I41" s="13"/>
      <c r="J41" s="13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.75" customHeight="1">
      <c r="A42" s="2" t="s">
        <v>27</v>
      </c>
      <c r="B42" s="10">
        <v>17671</v>
      </c>
      <c r="C42" s="10">
        <f>SUM(C43:C47)</f>
        <v>16319</v>
      </c>
      <c r="D42" s="31"/>
      <c r="E42" s="10">
        <v>561</v>
      </c>
      <c r="F42" s="10">
        <v>3433</v>
      </c>
      <c r="G42" s="10">
        <f aca="true" t="shared" si="2" ref="G42:G47">C42-B42</f>
        <v>-1352</v>
      </c>
      <c r="H42" s="31"/>
      <c r="I42" s="11">
        <v>4.101776705417855</v>
      </c>
      <c r="J42" s="11">
        <v>24.111532518612165</v>
      </c>
      <c r="K42" s="11">
        <f aca="true" t="shared" si="3" ref="K42:K47">G42*100/B42</f>
        <v>-7.65095353969781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.75" customHeight="1">
      <c r="A43" s="9" t="s">
        <v>28</v>
      </c>
      <c r="B43" s="12">
        <v>4397</v>
      </c>
      <c r="C43" s="12">
        <v>4294</v>
      </c>
      <c r="D43" s="31"/>
      <c r="E43" s="12">
        <v>259</v>
      </c>
      <c r="F43" s="12">
        <v>689</v>
      </c>
      <c r="G43" s="12">
        <f t="shared" si="2"/>
        <v>-103</v>
      </c>
      <c r="H43" s="31"/>
      <c r="I43" s="13">
        <v>7.5094230211655555</v>
      </c>
      <c r="J43" s="13">
        <v>18.581445523193096</v>
      </c>
      <c r="K43" s="13">
        <f t="shared" si="3"/>
        <v>-2.342506254264271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.75" customHeight="1">
      <c r="A44" s="9" t="s">
        <v>29</v>
      </c>
      <c r="B44" s="12">
        <v>5041</v>
      </c>
      <c r="C44" s="12">
        <v>3748</v>
      </c>
      <c r="D44" s="31"/>
      <c r="E44" s="12">
        <v>-211</v>
      </c>
      <c r="F44" s="12">
        <v>1563</v>
      </c>
      <c r="G44" s="12">
        <f t="shared" si="2"/>
        <v>-1293</v>
      </c>
      <c r="H44" s="31"/>
      <c r="I44" s="13">
        <v>-5.719707237733803</v>
      </c>
      <c r="J44" s="13">
        <v>44.93962047153536</v>
      </c>
      <c r="K44" s="13">
        <f t="shared" si="3"/>
        <v>-25.649672683991273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.75" customHeight="1">
      <c r="A45" s="9" t="s">
        <v>30</v>
      </c>
      <c r="B45" s="12">
        <v>1824</v>
      </c>
      <c r="C45" s="12">
        <v>1451</v>
      </c>
      <c r="D45" s="31"/>
      <c r="E45" s="12">
        <v>-34</v>
      </c>
      <c r="F45" s="12">
        <v>418</v>
      </c>
      <c r="G45" s="12">
        <f t="shared" si="2"/>
        <v>-373</v>
      </c>
      <c r="H45" s="31"/>
      <c r="I45" s="13">
        <v>-2.361111111111111</v>
      </c>
      <c r="J45" s="13">
        <v>29.72972972972973</v>
      </c>
      <c r="K45" s="13">
        <f t="shared" si="3"/>
        <v>-20.44956140350877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.75" customHeight="1">
      <c r="A46" s="9" t="s">
        <v>31</v>
      </c>
      <c r="B46" s="12">
        <v>1949</v>
      </c>
      <c r="C46" s="12">
        <v>1869</v>
      </c>
      <c r="D46" s="31"/>
      <c r="E46" s="12">
        <v>215</v>
      </c>
      <c r="F46" s="12">
        <v>356</v>
      </c>
      <c r="G46" s="12">
        <f t="shared" si="2"/>
        <v>-80</v>
      </c>
      <c r="H46" s="31"/>
      <c r="I46" s="13">
        <v>15.60232220609579</v>
      </c>
      <c r="J46" s="13">
        <v>22.347771500313872</v>
      </c>
      <c r="K46" s="13">
        <f t="shared" si="3"/>
        <v>-4.104669061056952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.75" customHeight="1">
      <c r="A47" s="9" t="s">
        <v>32</v>
      </c>
      <c r="B47" s="12">
        <v>4460</v>
      </c>
      <c r="C47" s="12">
        <v>4957</v>
      </c>
      <c r="D47" s="31"/>
      <c r="E47" s="12">
        <v>332</v>
      </c>
      <c r="F47" s="12">
        <v>407</v>
      </c>
      <c r="G47" s="12">
        <f t="shared" si="2"/>
        <v>497</v>
      </c>
      <c r="H47" s="31"/>
      <c r="I47" s="13">
        <v>8.922332706261757</v>
      </c>
      <c r="J47" s="13">
        <v>10.04194423883543</v>
      </c>
      <c r="K47" s="13">
        <f t="shared" si="3"/>
        <v>11.143497757847534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.75" customHeight="1">
      <c r="A48" s="2"/>
      <c r="B48" s="12"/>
      <c r="C48" s="12"/>
      <c r="D48" s="31"/>
      <c r="E48" s="12"/>
      <c r="F48" s="12"/>
      <c r="G48" s="12"/>
      <c r="H48" s="31"/>
      <c r="I48" s="13"/>
      <c r="J48" s="13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.75" customHeight="1">
      <c r="A49" s="2" t="s">
        <v>73</v>
      </c>
      <c r="B49" s="10">
        <v>23084</v>
      </c>
      <c r="C49" s="10">
        <f>SUM(C50:C58)</f>
        <v>22370</v>
      </c>
      <c r="D49" s="31"/>
      <c r="E49" s="10">
        <v>128</v>
      </c>
      <c r="F49" s="10">
        <v>2278</v>
      </c>
      <c r="G49" s="10">
        <f aca="true" t="shared" si="4" ref="G49:G58">C49-B49</f>
        <v>-714</v>
      </c>
      <c r="H49" s="31"/>
      <c r="I49" s="11">
        <v>0.6190153786633137</v>
      </c>
      <c r="J49" s="11">
        <v>10.94876477939056</v>
      </c>
      <c r="K49" s="11">
        <f aca="true" t="shared" si="5" ref="K49:K64">G49*100/B49</f>
        <v>-3.09305146421764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.75" customHeight="1">
      <c r="A50" s="9" t="s">
        <v>74</v>
      </c>
      <c r="B50" s="12">
        <v>893</v>
      </c>
      <c r="C50" s="12">
        <v>945</v>
      </c>
      <c r="D50" s="31"/>
      <c r="E50" s="12">
        <v>171</v>
      </c>
      <c r="F50" s="12">
        <v>-125</v>
      </c>
      <c r="G50" s="12">
        <f t="shared" si="4"/>
        <v>52</v>
      </c>
      <c r="H50" s="31"/>
      <c r="I50" s="13">
        <v>20.188902007083826</v>
      </c>
      <c r="J50" s="13">
        <v>-12.278978388998036</v>
      </c>
      <c r="K50" s="13">
        <f t="shared" si="5"/>
        <v>5.823068309070549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.75" customHeight="1">
      <c r="A51" s="9" t="s">
        <v>33</v>
      </c>
      <c r="B51" s="12">
        <v>3521</v>
      </c>
      <c r="C51" s="12">
        <v>3812</v>
      </c>
      <c r="D51" s="31"/>
      <c r="E51" s="12">
        <v>240</v>
      </c>
      <c r="F51" s="12">
        <v>143</v>
      </c>
      <c r="G51" s="12">
        <f t="shared" si="4"/>
        <v>291</v>
      </c>
      <c r="H51" s="31"/>
      <c r="I51" s="13">
        <v>7.648183556405353</v>
      </c>
      <c r="J51" s="13">
        <v>4.233274126702191</v>
      </c>
      <c r="K51" s="13">
        <f t="shared" si="5"/>
        <v>8.264697529111048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.75" customHeight="1">
      <c r="A52" s="9" t="s">
        <v>34</v>
      </c>
      <c r="B52" s="12">
        <v>4373</v>
      </c>
      <c r="C52" s="12">
        <v>4324</v>
      </c>
      <c r="D52" s="31"/>
      <c r="E52" s="12">
        <v>-698</v>
      </c>
      <c r="F52" s="12">
        <v>146</v>
      </c>
      <c r="G52" s="12">
        <f t="shared" si="4"/>
        <v>-49</v>
      </c>
      <c r="H52" s="31"/>
      <c r="I52" s="13">
        <v>-14.17258883248731</v>
      </c>
      <c r="J52" s="13">
        <v>3.4539862786846465</v>
      </c>
      <c r="K52" s="13">
        <f t="shared" si="5"/>
        <v>-1.1205122341641893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.75" customHeight="1">
      <c r="A53" s="9" t="s">
        <v>35</v>
      </c>
      <c r="B53" s="12">
        <v>2358</v>
      </c>
      <c r="C53" s="12">
        <v>1962</v>
      </c>
      <c r="D53" s="31"/>
      <c r="E53" s="12">
        <v>-145</v>
      </c>
      <c r="F53" s="12">
        <v>1085</v>
      </c>
      <c r="G53" s="12">
        <f t="shared" si="4"/>
        <v>-396</v>
      </c>
      <c r="H53" s="31"/>
      <c r="I53" s="13">
        <v>-10.225669957686883</v>
      </c>
      <c r="J53" s="13">
        <v>85.23173605655931</v>
      </c>
      <c r="K53" s="13">
        <f t="shared" si="5"/>
        <v>-16.793893129770993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.75" customHeight="1">
      <c r="A54" s="9" t="s">
        <v>36</v>
      </c>
      <c r="B54" s="12">
        <v>2828</v>
      </c>
      <c r="C54" s="12">
        <v>2663</v>
      </c>
      <c r="D54" s="31"/>
      <c r="E54" s="12">
        <v>270</v>
      </c>
      <c r="F54" s="12">
        <v>52</v>
      </c>
      <c r="G54" s="12">
        <f t="shared" si="4"/>
        <v>-165</v>
      </c>
      <c r="H54" s="31"/>
      <c r="I54" s="13">
        <v>10.77414205905826</v>
      </c>
      <c r="J54" s="13">
        <v>1.8731988472622478</v>
      </c>
      <c r="K54" s="13">
        <f t="shared" si="5"/>
        <v>-5.834512022630834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.75" customHeight="1">
      <c r="A55" s="9" t="s">
        <v>37</v>
      </c>
      <c r="B55" s="12">
        <v>1227</v>
      </c>
      <c r="C55" s="12">
        <v>1081</v>
      </c>
      <c r="D55" s="31"/>
      <c r="E55" s="12">
        <v>471</v>
      </c>
      <c r="F55" s="12">
        <v>-98</v>
      </c>
      <c r="G55" s="12">
        <f t="shared" si="4"/>
        <v>-146</v>
      </c>
      <c r="H55" s="31"/>
      <c r="I55" s="13">
        <v>55.15222482435597</v>
      </c>
      <c r="J55" s="13">
        <v>-7.39622641509434</v>
      </c>
      <c r="K55" s="13">
        <f t="shared" si="5"/>
        <v>-11.898940505297473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.75" customHeight="1">
      <c r="A56" s="9" t="s">
        <v>38</v>
      </c>
      <c r="B56" s="12">
        <v>944</v>
      </c>
      <c r="C56" s="12">
        <v>933</v>
      </c>
      <c r="D56" s="31"/>
      <c r="E56" s="12">
        <v>87</v>
      </c>
      <c r="F56" s="12">
        <v>390</v>
      </c>
      <c r="G56" s="12">
        <f t="shared" si="4"/>
        <v>-11</v>
      </c>
      <c r="H56" s="31"/>
      <c r="I56" s="13">
        <v>18.629550321199144</v>
      </c>
      <c r="J56" s="13">
        <v>70.3971119133574</v>
      </c>
      <c r="K56" s="13">
        <f t="shared" si="5"/>
        <v>-1.1652542372881356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.75" customHeight="1">
      <c r="A57" s="9" t="s">
        <v>39</v>
      </c>
      <c r="B57" s="12">
        <v>5636</v>
      </c>
      <c r="C57" s="12">
        <v>5528</v>
      </c>
      <c r="D57" s="31"/>
      <c r="E57" s="12">
        <v>-153</v>
      </c>
      <c r="F57" s="12">
        <v>420</v>
      </c>
      <c r="G57" s="12">
        <f t="shared" si="4"/>
        <v>-108</v>
      </c>
      <c r="H57" s="31"/>
      <c r="I57" s="13">
        <v>-2.8496926802011546</v>
      </c>
      <c r="J57" s="13">
        <v>8.052147239263803</v>
      </c>
      <c r="K57" s="13">
        <f t="shared" si="5"/>
        <v>-1.9162526614620299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.75" customHeight="1">
      <c r="A58" s="9" t="s">
        <v>40</v>
      </c>
      <c r="B58" s="12">
        <v>1304</v>
      </c>
      <c r="C58" s="12">
        <v>1122</v>
      </c>
      <c r="D58" s="31"/>
      <c r="E58" s="12">
        <v>-115</v>
      </c>
      <c r="F58" s="12">
        <v>265</v>
      </c>
      <c r="G58" s="12">
        <f t="shared" si="4"/>
        <v>-182</v>
      </c>
      <c r="H58" s="31"/>
      <c r="I58" s="13">
        <v>-9.965337954939342</v>
      </c>
      <c r="J58" s="13">
        <v>25.505293551491818</v>
      </c>
      <c r="K58" s="13">
        <f t="shared" si="5"/>
        <v>-13.957055214723926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.75" customHeight="1">
      <c r="A59" s="9"/>
      <c r="B59" s="24"/>
      <c r="C59" s="24"/>
      <c r="D59" s="31"/>
      <c r="E59" s="24"/>
      <c r="F59" s="24"/>
      <c r="G59" s="24"/>
      <c r="H59" s="31"/>
      <c r="I59" s="24"/>
      <c r="J59" s="24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.75" customHeight="1">
      <c r="A60" s="14" t="s">
        <v>41</v>
      </c>
      <c r="B60" s="15">
        <v>101747</v>
      </c>
      <c r="C60" s="10">
        <f>SUM(C61:C64)</f>
        <v>101395</v>
      </c>
      <c r="D60" s="31"/>
      <c r="E60" s="15">
        <v>11694</v>
      </c>
      <c r="F60" s="15">
        <v>10776</v>
      </c>
      <c r="G60" s="15">
        <f>C60-B60</f>
        <v>-352</v>
      </c>
      <c r="H60" s="31"/>
      <c r="I60" s="16">
        <v>14.750810449436784</v>
      </c>
      <c r="J60" s="16">
        <v>11.845533191896319</v>
      </c>
      <c r="K60" s="16">
        <f t="shared" si="5"/>
        <v>-0.3459561461271585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.75" customHeight="1">
      <c r="A61" s="17" t="s">
        <v>42</v>
      </c>
      <c r="B61" s="18">
        <v>86126</v>
      </c>
      <c r="C61" s="18">
        <v>86058</v>
      </c>
      <c r="D61" s="31"/>
      <c r="E61" s="18">
        <v>10262</v>
      </c>
      <c r="F61" s="18">
        <v>9429</v>
      </c>
      <c r="G61" s="18">
        <f>C61-B61</f>
        <v>-68</v>
      </c>
      <c r="H61" s="31"/>
      <c r="I61" s="19">
        <v>15.446677203281403</v>
      </c>
      <c r="J61" s="19">
        <v>12.29383157098713</v>
      </c>
      <c r="K61" s="19">
        <f t="shared" si="5"/>
        <v>-0.0789540905185426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.75" customHeight="1">
      <c r="A62" s="17" t="s">
        <v>43</v>
      </c>
      <c r="B62" s="18">
        <v>6251</v>
      </c>
      <c r="C62" s="18">
        <v>5668</v>
      </c>
      <c r="D62" s="31"/>
      <c r="E62" s="18">
        <v>706</v>
      </c>
      <c r="F62" s="18">
        <v>412</v>
      </c>
      <c r="G62" s="18">
        <f>C62-B62</f>
        <v>-583</v>
      </c>
      <c r="H62" s="31"/>
      <c r="I62" s="19">
        <v>13.754139879212936</v>
      </c>
      <c r="J62" s="19">
        <v>7.056002740195239</v>
      </c>
      <c r="K62" s="19">
        <f t="shared" si="5"/>
        <v>-9.326507758758598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.75" customHeight="1">
      <c r="A63" s="17" t="s">
        <v>44</v>
      </c>
      <c r="B63" s="18">
        <v>3913</v>
      </c>
      <c r="C63" s="18">
        <v>4084</v>
      </c>
      <c r="D63" s="31"/>
      <c r="E63" s="18">
        <v>663</v>
      </c>
      <c r="F63" s="18">
        <v>548</v>
      </c>
      <c r="G63" s="18">
        <f>C63-B63</f>
        <v>171</v>
      </c>
      <c r="H63" s="31"/>
      <c r="I63" s="19">
        <v>24.537379718726868</v>
      </c>
      <c r="J63" s="19">
        <v>16.285289747399702</v>
      </c>
      <c r="K63" s="19">
        <f t="shared" si="5"/>
        <v>4.3700485560950675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2.75" customHeight="1">
      <c r="A64" s="17" t="s">
        <v>45</v>
      </c>
      <c r="B64" s="18">
        <v>5457</v>
      </c>
      <c r="C64" s="18">
        <v>5585</v>
      </c>
      <c r="D64" s="31"/>
      <c r="E64" s="18">
        <v>63</v>
      </c>
      <c r="F64" s="18">
        <v>387</v>
      </c>
      <c r="G64" s="18">
        <f>C64-B64</f>
        <v>128</v>
      </c>
      <c r="H64" s="31"/>
      <c r="I64" s="19">
        <v>1.2582384661473935</v>
      </c>
      <c r="J64" s="19">
        <v>7.633136094674557</v>
      </c>
      <c r="K64" s="19">
        <f t="shared" si="5"/>
        <v>2.345611141652923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2.75" customHeight="1">
      <c r="A65" s="17"/>
      <c r="B65" s="18"/>
      <c r="C65" s="18"/>
      <c r="D65" s="31"/>
      <c r="E65" s="18"/>
      <c r="F65" s="18"/>
      <c r="G65" s="18"/>
      <c r="H65" s="31"/>
      <c r="I65" s="19"/>
      <c r="J65" s="19"/>
      <c r="K65" s="2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2.75" customHeight="1">
      <c r="A66" s="14" t="s">
        <v>46</v>
      </c>
      <c r="B66" s="15">
        <v>52984</v>
      </c>
      <c r="C66" s="10">
        <f>C67+C68+C69</f>
        <v>55232</v>
      </c>
      <c r="D66" s="31"/>
      <c r="E66" s="15">
        <v>5934</v>
      </c>
      <c r="F66" s="15">
        <v>6169</v>
      </c>
      <c r="G66" s="15">
        <f>C66-B66</f>
        <v>2248</v>
      </c>
      <c r="H66" s="31"/>
      <c r="I66" s="16">
        <v>14.515300506347693</v>
      </c>
      <c r="J66" s="16">
        <v>13.177400405852826</v>
      </c>
      <c r="K66" s="16">
        <f aca="true" t="shared" si="6" ref="K66:K81">G66*100/B66</f>
        <v>4.2427902763098295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2.75" customHeight="1">
      <c r="A67" s="17" t="s">
        <v>47</v>
      </c>
      <c r="B67" s="18">
        <v>19849</v>
      </c>
      <c r="C67" s="18">
        <v>17610</v>
      </c>
      <c r="D67" s="31"/>
      <c r="E67" s="18">
        <v>1563</v>
      </c>
      <c r="F67" s="18">
        <v>3214</v>
      </c>
      <c r="G67" s="18">
        <f>C67-B67</f>
        <v>-2239</v>
      </c>
      <c r="H67" s="31"/>
      <c r="I67" s="19">
        <v>10.370222929936306</v>
      </c>
      <c r="J67" s="19">
        <v>19.320709347760744</v>
      </c>
      <c r="K67" s="19">
        <f t="shared" si="6"/>
        <v>-11.280165247619527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2.75" customHeight="1">
      <c r="A68" s="17" t="s">
        <v>48</v>
      </c>
      <c r="B68" s="18">
        <v>6805</v>
      </c>
      <c r="C68" s="18">
        <v>8638</v>
      </c>
      <c r="D68" s="31"/>
      <c r="E68" s="18">
        <v>905</v>
      </c>
      <c r="F68" s="18">
        <v>1411</v>
      </c>
      <c r="G68" s="18">
        <f>C68-B68</f>
        <v>1833</v>
      </c>
      <c r="H68" s="31"/>
      <c r="I68" s="19">
        <v>20.16039206950323</v>
      </c>
      <c r="J68" s="19">
        <v>26.158694846125325</v>
      </c>
      <c r="K68" s="19">
        <f t="shared" si="6"/>
        <v>26.936076414401175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2.75" customHeight="1">
      <c r="A69" s="17" t="s">
        <v>49</v>
      </c>
      <c r="B69" s="18">
        <v>26330</v>
      </c>
      <c r="C69" s="18">
        <v>28984</v>
      </c>
      <c r="D69" s="31"/>
      <c r="E69" s="18">
        <v>3466</v>
      </c>
      <c r="F69" s="18">
        <v>1544</v>
      </c>
      <c r="G69" s="18">
        <f>C69-B69</f>
        <v>2654</v>
      </c>
      <c r="H69" s="31"/>
      <c r="I69" s="19">
        <v>16.25703564727955</v>
      </c>
      <c r="J69" s="19">
        <v>6.229323004922134</v>
      </c>
      <c r="K69" s="19">
        <f t="shared" si="6"/>
        <v>10.079756931257121</v>
      </c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ht="12.75" customHeight="1">
      <c r="A70" s="17"/>
      <c r="B70" s="18"/>
      <c r="C70" s="18"/>
      <c r="D70" s="31"/>
      <c r="E70" s="18"/>
      <c r="F70" s="18"/>
      <c r="G70" s="18"/>
      <c r="H70" s="31"/>
      <c r="I70" s="19"/>
      <c r="J70" s="19"/>
      <c r="K70" s="19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ht="12.75" customHeight="1">
      <c r="A71" s="14" t="s">
        <v>50</v>
      </c>
      <c r="B71" s="15">
        <v>8508</v>
      </c>
      <c r="C71" s="10">
        <f>C72+C73</f>
        <v>7711</v>
      </c>
      <c r="D71" s="31"/>
      <c r="E71" s="15">
        <v>392</v>
      </c>
      <c r="F71" s="15">
        <v>927</v>
      </c>
      <c r="G71" s="15">
        <f>C71-B71</f>
        <v>-797</v>
      </c>
      <c r="H71" s="31"/>
      <c r="I71" s="16">
        <v>5.452775073028238</v>
      </c>
      <c r="J71" s="16">
        <v>12.22793826671943</v>
      </c>
      <c r="K71" s="16">
        <f t="shared" si="6"/>
        <v>-9.367653972731548</v>
      </c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12" ht="12.75" customHeight="1">
      <c r="A72" s="17" t="s">
        <v>51</v>
      </c>
      <c r="B72" s="18">
        <v>5237</v>
      </c>
      <c r="C72" s="18">
        <v>4722</v>
      </c>
      <c r="D72" s="31"/>
      <c r="E72" s="18">
        <v>87</v>
      </c>
      <c r="F72" s="18">
        <v>554</v>
      </c>
      <c r="G72" s="18">
        <f>C72-B72</f>
        <v>-515</v>
      </c>
      <c r="H72" s="31"/>
      <c r="I72" s="19">
        <v>1.8929503916449086</v>
      </c>
      <c r="J72" s="19">
        <v>11.830023489216314</v>
      </c>
      <c r="K72" s="19">
        <f t="shared" si="6"/>
        <v>-9.833874355547069</v>
      </c>
      <c r="L72" s="7"/>
    </row>
    <row r="73" spans="1:12" ht="12.75" customHeight="1">
      <c r="A73" s="17" t="s">
        <v>52</v>
      </c>
      <c r="B73" s="18">
        <v>3271</v>
      </c>
      <c r="C73" s="18">
        <v>2989</v>
      </c>
      <c r="D73" s="31"/>
      <c r="E73" s="18">
        <v>305</v>
      </c>
      <c r="F73" s="18">
        <v>373</v>
      </c>
      <c r="G73" s="18">
        <f>C73-B73</f>
        <v>-282</v>
      </c>
      <c r="H73" s="31"/>
      <c r="I73" s="19">
        <v>11.762437331276514</v>
      </c>
      <c r="J73" s="19">
        <v>12.870945479641131</v>
      </c>
      <c r="K73" s="19">
        <f t="shared" si="6"/>
        <v>-8.621216753286456</v>
      </c>
      <c r="L73" s="7"/>
    </row>
    <row r="74" spans="1:12" ht="12.75" customHeight="1">
      <c r="A74" s="17"/>
      <c r="B74" s="18"/>
      <c r="C74" s="18"/>
      <c r="D74" s="31"/>
      <c r="E74" s="18"/>
      <c r="F74" s="18"/>
      <c r="G74" s="18"/>
      <c r="H74" s="31"/>
      <c r="I74" s="19"/>
      <c r="J74" s="19"/>
      <c r="K74" s="19"/>
      <c r="L74" s="7"/>
    </row>
    <row r="75" spans="1:12" ht="12.75" customHeight="1">
      <c r="A75" s="14" t="s">
        <v>53</v>
      </c>
      <c r="B75" s="15">
        <v>28777</v>
      </c>
      <c r="C75" s="10">
        <f>C76+C77+C78+C79</f>
        <v>28780</v>
      </c>
      <c r="D75" s="31"/>
      <c r="E75" s="15">
        <v>2575</v>
      </c>
      <c r="F75" s="15">
        <v>4384</v>
      </c>
      <c r="G75" s="15">
        <f>C75-B75</f>
        <v>3</v>
      </c>
      <c r="H75" s="31"/>
      <c r="I75" s="16">
        <v>11.802181684847374</v>
      </c>
      <c r="J75" s="16">
        <v>17.97236912228918</v>
      </c>
      <c r="K75" s="16">
        <f t="shared" si="6"/>
        <v>0.010424992181255864</v>
      </c>
      <c r="L75" s="7"/>
    </row>
    <row r="76" spans="1:12" ht="12.75" customHeight="1">
      <c r="A76" s="17" t="s">
        <v>54</v>
      </c>
      <c r="B76" s="18">
        <v>10170</v>
      </c>
      <c r="C76" s="18">
        <v>11498</v>
      </c>
      <c r="D76" s="31"/>
      <c r="E76" s="18">
        <v>1523</v>
      </c>
      <c r="F76" s="18">
        <v>620</v>
      </c>
      <c r="G76" s="18">
        <f>C76-B76</f>
        <v>1328</v>
      </c>
      <c r="H76" s="31"/>
      <c r="I76" s="19">
        <v>18.973464557119723</v>
      </c>
      <c r="J76" s="19">
        <v>6.492146596858639</v>
      </c>
      <c r="K76" s="19">
        <f t="shared" si="6"/>
        <v>13.058013765978368</v>
      </c>
      <c r="L76" s="7"/>
    </row>
    <row r="77" spans="1:12" ht="12.75" customHeight="1">
      <c r="A77" s="17" t="s">
        <v>55</v>
      </c>
      <c r="B77" s="18">
        <v>2435</v>
      </c>
      <c r="C77" s="18">
        <v>3018</v>
      </c>
      <c r="D77" s="31"/>
      <c r="E77" s="18">
        <v>607</v>
      </c>
      <c r="F77" s="18">
        <v>-112</v>
      </c>
      <c r="G77" s="18">
        <f>C77-B77</f>
        <v>583</v>
      </c>
      <c r="H77" s="31"/>
      <c r="I77" s="19">
        <v>31.288659793814432</v>
      </c>
      <c r="J77" s="19">
        <v>-4.397330192383196</v>
      </c>
      <c r="K77" s="19">
        <f t="shared" si="6"/>
        <v>23.942505133470227</v>
      </c>
      <c r="L77" s="7"/>
    </row>
    <row r="78" spans="1:12" ht="12.75" customHeight="1">
      <c r="A78" s="17" t="s">
        <v>56</v>
      </c>
      <c r="B78" s="18">
        <v>2337</v>
      </c>
      <c r="C78" s="18">
        <v>2464</v>
      </c>
      <c r="D78" s="31"/>
      <c r="E78" s="18">
        <v>50</v>
      </c>
      <c r="F78" s="18">
        <v>211</v>
      </c>
      <c r="G78" s="18">
        <f>C78-B78</f>
        <v>127</v>
      </c>
      <c r="H78" s="31"/>
      <c r="I78" s="19">
        <v>2.4084778420038537</v>
      </c>
      <c r="J78" s="19">
        <v>9.924741298212606</v>
      </c>
      <c r="K78" s="19">
        <f t="shared" si="6"/>
        <v>5.4343175010697475</v>
      </c>
      <c r="L78" s="7"/>
    </row>
    <row r="79" spans="1:12" ht="12.75" customHeight="1">
      <c r="A79" s="17" t="s">
        <v>57</v>
      </c>
      <c r="B79" s="18">
        <v>13835</v>
      </c>
      <c r="C79" s="18">
        <v>11800</v>
      </c>
      <c r="D79" s="31"/>
      <c r="E79" s="18">
        <v>395</v>
      </c>
      <c r="F79" s="18">
        <v>3665</v>
      </c>
      <c r="G79" s="18">
        <f>C79-B79</f>
        <v>-2035</v>
      </c>
      <c r="H79" s="31"/>
      <c r="I79" s="19">
        <v>4.040920716112532</v>
      </c>
      <c r="J79" s="19">
        <v>36.037364798426744</v>
      </c>
      <c r="K79" s="19">
        <f t="shared" si="6"/>
        <v>-14.709071196241418</v>
      </c>
      <c r="L79" s="7"/>
    </row>
    <row r="80" spans="1:12" ht="12.75" customHeight="1">
      <c r="A80" s="17"/>
      <c r="B80" s="18"/>
      <c r="C80" s="18"/>
      <c r="D80" s="31"/>
      <c r="E80" s="18"/>
      <c r="F80" s="18"/>
      <c r="G80" s="18"/>
      <c r="H80" s="31"/>
      <c r="I80" s="19"/>
      <c r="J80" s="19"/>
      <c r="K80" s="19"/>
      <c r="L80" s="7"/>
    </row>
    <row r="81" spans="1:12" ht="12.75" customHeight="1">
      <c r="A81" s="14" t="s">
        <v>58</v>
      </c>
      <c r="B81" s="15">
        <v>99641</v>
      </c>
      <c r="C81" s="10">
        <f>C82</f>
        <v>97868</v>
      </c>
      <c r="D81" s="31"/>
      <c r="E81" s="15">
        <v>4618</v>
      </c>
      <c r="F81" s="15">
        <v>16012</v>
      </c>
      <c r="G81" s="15">
        <f>C81-B81</f>
        <v>-1773</v>
      </c>
      <c r="H81" s="31"/>
      <c r="I81" s="16">
        <v>5.844755793497108</v>
      </c>
      <c r="J81" s="16">
        <v>19.14646833036387</v>
      </c>
      <c r="K81" s="16">
        <f t="shared" si="6"/>
        <v>-1.7793880029305205</v>
      </c>
      <c r="L81" s="7"/>
    </row>
    <row r="82" spans="1:12" ht="12.75" customHeight="1">
      <c r="A82" s="17" t="s">
        <v>59</v>
      </c>
      <c r="B82" s="18">
        <v>99641</v>
      </c>
      <c r="C82" s="18">
        <v>97868</v>
      </c>
      <c r="D82" s="31"/>
      <c r="E82" s="18">
        <v>4618</v>
      </c>
      <c r="F82" s="18">
        <v>16012</v>
      </c>
      <c r="G82" s="18">
        <f>C82-B82</f>
        <v>-1773</v>
      </c>
      <c r="H82" s="31"/>
      <c r="I82" s="19">
        <v>5.844755793497108</v>
      </c>
      <c r="J82" s="19">
        <v>19.14646833036387</v>
      </c>
      <c r="K82" s="19">
        <f>G82*100/B82</f>
        <v>-1.7793880029305205</v>
      </c>
      <c r="L82" s="7"/>
    </row>
    <row r="83" spans="1:12" ht="12.75" customHeight="1">
      <c r="A83" s="17"/>
      <c r="B83" s="18"/>
      <c r="C83" s="18"/>
      <c r="D83" s="31"/>
      <c r="E83" s="18"/>
      <c r="F83" s="18"/>
      <c r="G83" s="18"/>
      <c r="H83" s="31"/>
      <c r="I83" s="19"/>
      <c r="J83" s="19"/>
      <c r="K83" s="19"/>
      <c r="L83" s="7"/>
    </row>
    <row r="84" spans="1:12" ht="12.75" customHeight="1">
      <c r="A84" s="14" t="s">
        <v>60</v>
      </c>
      <c r="B84" s="15">
        <v>8772</v>
      </c>
      <c r="C84" s="10">
        <f>C85</f>
        <v>8645</v>
      </c>
      <c r="D84" s="31"/>
      <c r="E84" s="15">
        <v>1750</v>
      </c>
      <c r="F84" s="15">
        <v>569</v>
      </c>
      <c r="G84" s="15">
        <f>C84-B84</f>
        <v>-127</v>
      </c>
      <c r="H84" s="31"/>
      <c r="I84" s="16">
        <v>27.119169378583603</v>
      </c>
      <c r="J84" s="16">
        <v>6.936486651225161</v>
      </c>
      <c r="K84" s="16">
        <f>G84*100/B84</f>
        <v>-1.4477884176926585</v>
      </c>
      <c r="L84" s="7"/>
    </row>
    <row r="85" spans="1:12" ht="12.75" customHeight="1">
      <c r="A85" s="17" t="s">
        <v>61</v>
      </c>
      <c r="B85" s="18">
        <v>8772</v>
      </c>
      <c r="C85" s="18">
        <v>8645</v>
      </c>
      <c r="D85" s="31"/>
      <c r="E85" s="18">
        <v>1750</v>
      </c>
      <c r="F85" s="18">
        <v>569</v>
      </c>
      <c r="G85" s="18">
        <f>C85-B85</f>
        <v>-127</v>
      </c>
      <c r="H85" s="31"/>
      <c r="I85" s="19">
        <v>27.119169378583603</v>
      </c>
      <c r="J85" s="19">
        <v>6.936486651225161</v>
      </c>
      <c r="K85" s="19">
        <f>G85*100/B85</f>
        <v>-1.4477884176926585</v>
      </c>
      <c r="L85" s="7"/>
    </row>
    <row r="86" spans="1:12" ht="12.75" customHeight="1">
      <c r="A86" s="14"/>
      <c r="B86" s="18"/>
      <c r="C86" s="18"/>
      <c r="D86" s="31"/>
      <c r="E86" s="18"/>
      <c r="F86" s="18"/>
      <c r="G86" s="18"/>
      <c r="H86" s="31"/>
      <c r="I86" s="19"/>
      <c r="J86" s="19"/>
      <c r="K86" s="19"/>
      <c r="L86" s="7"/>
    </row>
    <row r="87" spans="1:12" ht="12.75" customHeight="1">
      <c r="A87" s="14" t="s">
        <v>62</v>
      </c>
      <c r="B87" s="15">
        <v>3596</v>
      </c>
      <c r="C87" s="10">
        <f>C88</f>
        <v>3222</v>
      </c>
      <c r="D87" s="31"/>
      <c r="E87" s="15">
        <v>381</v>
      </c>
      <c r="F87" s="15">
        <v>47</v>
      </c>
      <c r="G87" s="15">
        <f>C87-B87</f>
        <v>-374</v>
      </c>
      <c r="H87" s="31"/>
      <c r="I87" s="16">
        <v>12.026515151515152</v>
      </c>
      <c r="J87" s="16">
        <v>1.3243167089320935</v>
      </c>
      <c r="K87" s="16">
        <f>G87*100/B87</f>
        <v>-10.400444938820913</v>
      </c>
      <c r="L87" s="7"/>
    </row>
    <row r="88" spans="1:12" ht="12.75" customHeight="1">
      <c r="A88" s="17" t="s">
        <v>63</v>
      </c>
      <c r="B88" s="18">
        <v>3596</v>
      </c>
      <c r="C88" s="18">
        <v>3222</v>
      </c>
      <c r="D88" s="31"/>
      <c r="E88" s="18">
        <v>381</v>
      </c>
      <c r="F88" s="18">
        <v>47</v>
      </c>
      <c r="G88" s="18">
        <f>C88-B88</f>
        <v>-374</v>
      </c>
      <c r="H88" s="31"/>
      <c r="I88" s="19">
        <v>12.026515151515152</v>
      </c>
      <c r="J88" s="19">
        <v>1.3243167089320935</v>
      </c>
      <c r="K88" s="19">
        <f>G88*100/B88</f>
        <v>-10.400444938820913</v>
      </c>
      <c r="L88" s="7"/>
    </row>
    <row r="89" spans="1:12" ht="12.75" customHeight="1">
      <c r="A89" s="17"/>
      <c r="B89" s="18"/>
      <c r="C89" s="18"/>
      <c r="D89" s="31"/>
      <c r="E89" s="18"/>
      <c r="F89" s="18"/>
      <c r="G89" s="18"/>
      <c r="H89" s="31"/>
      <c r="I89" s="19"/>
      <c r="J89" s="19"/>
      <c r="K89" s="19"/>
      <c r="L89" s="7"/>
    </row>
    <row r="90" spans="1:12" ht="12.75" customHeight="1">
      <c r="A90" s="14" t="s">
        <v>75</v>
      </c>
      <c r="B90" s="15">
        <v>29569</v>
      </c>
      <c r="C90" s="10">
        <f>C91+C92+C93</f>
        <v>32408</v>
      </c>
      <c r="D90" s="31"/>
      <c r="E90" s="15">
        <v>-2746</v>
      </c>
      <c r="F90" s="15">
        <v>3189</v>
      </c>
      <c r="G90" s="15">
        <f>C90-B90</f>
        <v>2839</v>
      </c>
      <c r="H90" s="31"/>
      <c r="I90" s="16">
        <v>-9.428002472018129</v>
      </c>
      <c r="J90" s="16">
        <v>12.088703563305534</v>
      </c>
      <c r="K90" s="16">
        <f>G90*100/B90</f>
        <v>9.601271602015624</v>
      </c>
      <c r="L90" s="7"/>
    </row>
    <row r="91" spans="1:12" ht="12.75" customHeight="1">
      <c r="A91" s="17" t="s">
        <v>76</v>
      </c>
      <c r="B91" s="18">
        <v>4213</v>
      </c>
      <c r="C91" s="18">
        <v>4552</v>
      </c>
      <c r="D91" s="31"/>
      <c r="E91" s="18">
        <v>-462</v>
      </c>
      <c r="F91" s="18">
        <v>-120</v>
      </c>
      <c r="G91" s="18">
        <f>C91-B91</f>
        <v>339</v>
      </c>
      <c r="H91" s="31"/>
      <c r="I91" s="19">
        <v>-9.635036496350365</v>
      </c>
      <c r="J91" s="19">
        <v>-2.76944380336949</v>
      </c>
      <c r="K91" s="19">
        <f>G91*100/B91</f>
        <v>8.046522667932589</v>
      </c>
      <c r="L91" s="7"/>
    </row>
    <row r="92" spans="1:12" ht="12.75" customHeight="1">
      <c r="A92" s="17" t="s">
        <v>64</v>
      </c>
      <c r="B92" s="18">
        <v>7417</v>
      </c>
      <c r="C92" s="18">
        <v>9346</v>
      </c>
      <c r="D92" s="31"/>
      <c r="E92" s="18">
        <v>-1169</v>
      </c>
      <c r="F92" s="18">
        <v>1002</v>
      </c>
      <c r="G92" s="18">
        <f>C92-B92</f>
        <v>1929</v>
      </c>
      <c r="H92" s="31"/>
      <c r="I92" s="19">
        <v>-15.414029535864978</v>
      </c>
      <c r="J92" s="19">
        <v>15.619641465315667</v>
      </c>
      <c r="K92" s="19">
        <f>G92*100/B92</f>
        <v>26.007819873264122</v>
      </c>
      <c r="L92" s="7"/>
    </row>
    <row r="93" spans="1:12" ht="12.75" customHeight="1">
      <c r="A93" s="17" t="s">
        <v>65</v>
      </c>
      <c r="B93" s="18">
        <v>17939</v>
      </c>
      <c r="C93" s="18">
        <v>18510</v>
      </c>
      <c r="D93" s="31"/>
      <c r="E93" s="18">
        <v>-1115</v>
      </c>
      <c r="F93" s="18">
        <v>2307</v>
      </c>
      <c r="G93" s="18">
        <f>C93-B93</f>
        <v>571</v>
      </c>
      <c r="H93" s="31"/>
      <c r="I93" s="19">
        <v>-6.657908879202245</v>
      </c>
      <c r="J93" s="19">
        <v>14.75818833162743</v>
      </c>
      <c r="K93" s="19">
        <f>G93*100/B93</f>
        <v>3.18300908634818</v>
      </c>
      <c r="L93" s="7"/>
    </row>
    <row r="94" spans="1:12" ht="12.75" customHeight="1">
      <c r="A94" s="17"/>
      <c r="B94" s="18"/>
      <c r="C94" s="18"/>
      <c r="D94" s="31"/>
      <c r="E94" s="18"/>
      <c r="F94" s="18"/>
      <c r="G94" s="18"/>
      <c r="H94" s="31"/>
      <c r="I94" s="19"/>
      <c r="J94" s="19"/>
      <c r="K94" s="19"/>
      <c r="L94" s="7"/>
    </row>
    <row r="95" spans="1:12" ht="12.75" customHeight="1">
      <c r="A95" s="14" t="s">
        <v>66</v>
      </c>
      <c r="B95" s="15">
        <v>2503</v>
      </c>
      <c r="C95" s="10">
        <f>C96</f>
        <v>3516</v>
      </c>
      <c r="D95" s="31"/>
      <c r="E95" s="15">
        <v>484</v>
      </c>
      <c r="F95" s="15">
        <v>-158</v>
      </c>
      <c r="G95" s="15">
        <f>C95-B95</f>
        <v>1013</v>
      </c>
      <c r="H95" s="31"/>
      <c r="I95" s="16">
        <v>22.23242994947175</v>
      </c>
      <c r="J95" s="16">
        <v>-5.937617437053739</v>
      </c>
      <c r="K95" s="16">
        <f>G95*100/B95</f>
        <v>40.47143427886536</v>
      </c>
      <c r="L95" s="7"/>
    </row>
    <row r="96" spans="1:12" ht="12.75" customHeight="1">
      <c r="A96" s="17" t="s">
        <v>67</v>
      </c>
      <c r="B96" s="18">
        <v>2503</v>
      </c>
      <c r="C96" s="18">
        <v>3516</v>
      </c>
      <c r="D96" s="31"/>
      <c r="E96" s="18">
        <v>484</v>
      </c>
      <c r="F96" s="18">
        <v>-158</v>
      </c>
      <c r="G96" s="18">
        <f>C96-B96</f>
        <v>1013</v>
      </c>
      <c r="H96" s="31"/>
      <c r="I96" s="19">
        <v>22.23242994947175</v>
      </c>
      <c r="J96" s="19">
        <v>-5.937617437053739</v>
      </c>
      <c r="K96" s="19">
        <f>G96*100/B96</f>
        <v>40.47143427886536</v>
      </c>
      <c r="L96" s="7"/>
    </row>
    <row r="97" spans="1:12" ht="12.75" customHeight="1">
      <c r="A97" s="17"/>
      <c r="B97" s="18"/>
      <c r="C97" s="18"/>
      <c r="D97" s="31"/>
      <c r="E97" s="18"/>
      <c r="F97" s="18"/>
      <c r="G97" s="18"/>
      <c r="H97" s="31"/>
      <c r="I97" s="19"/>
      <c r="J97" s="19"/>
      <c r="K97" s="19"/>
      <c r="L97" s="7"/>
    </row>
    <row r="98" spans="1:12" ht="12.75" customHeight="1">
      <c r="A98" s="17" t="s">
        <v>68</v>
      </c>
      <c r="B98" s="18">
        <v>617</v>
      </c>
      <c r="C98" s="18">
        <v>771</v>
      </c>
      <c r="D98" s="31"/>
      <c r="E98" s="18">
        <v>48</v>
      </c>
      <c r="F98" s="18">
        <v>-39</v>
      </c>
      <c r="G98" s="18">
        <f>C98-B98</f>
        <v>154</v>
      </c>
      <c r="H98" s="31"/>
      <c r="I98" s="19">
        <v>7.894736842105263</v>
      </c>
      <c r="J98" s="19">
        <v>-5.945121951219512</v>
      </c>
      <c r="K98" s="19">
        <f>G98*100/B98</f>
        <v>24.959481361426256</v>
      </c>
      <c r="L98" s="7"/>
    </row>
    <row r="99" spans="1:12" ht="12.75" customHeight="1">
      <c r="A99" s="17" t="s">
        <v>69</v>
      </c>
      <c r="B99" s="18">
        <v>573</v>
      </c>
      <c r="C99" s="18">
        <v>849</v>
      </c>
      <c r="D99" s="31"/>
      <c r="E99" s="18">
        <v>117</v>
      </c>
      <c r="F99" s="18">
        <v>-96</v>
      </c>
      <c r="G99" s="18">
        <f>C99-B99</f>
        <v>276</v>
      </c>
      <c r="H99" s="31"/>
      <c r="I99" s="19">
        <v>21.195652173913043</v>
      </c>
      <c r="J99" s="19">
        <v>-14.349775784753364</v>
      </c>
      <c r="K99" s="19">
        <f>G99*100/B99</f>
        <v>48.167539267015705</v>
      </c>
      <c r="L99" s="7"/>
    </row>
    <row r="100" spans="1:12" ht="12.75" customHeight="1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5" ht="11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17"/>
      <c r="M101" s="17"/>
      <c r="N101" s="17"/>
      <c r="O101" s="17"/>
    </row>
    <row r="102" spans="1:12" ht="11.25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1.25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1.25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1.2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1.2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1.25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1.25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1.2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1.25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1.25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1.25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1.25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1.25">
      <c r="A114" s="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1.25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1.25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1.25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1.25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1.25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1.25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1.25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1.25">
      <c r="A122" s="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1.25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1.25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1.25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1.25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1.25">
      <c r="A127" s="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1.25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1.25">
      <c r="A129" s="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1.25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1.25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1.25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1.25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1.25">
      <c r="A134" s="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1.25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1.25">
      <c r="A136" s="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1.25">
      <c r="A137" s="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1.25">
      <c r="A138" s="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1.25">
      <c r="A139" s="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1.25">
      <c r="A140" s="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1.25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1.25">
      <c r="A142" s="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1.25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1.25">
      <c r="A144" s="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1.25">
      <c r="A145" s="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1.25">
      <c r="A146" s="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1.25">
      <c r="A147" s="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1.25">
      <c r="A148" s="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1.25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1.25">
      <c r="A150" s="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1.25">
      <c r="A151" s="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1.25">
      <c r="A152" s="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1.25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1.25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1.25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1.25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1.25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1.25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1.25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1.25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1.25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1.25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1.25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1.25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1.25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1.25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1.25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1.25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1.25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1.25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1.25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1.25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1.25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1.25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1.25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1.25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1.25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1.25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1.25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1.25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1.25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1.25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1.25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1.25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1.25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1.25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1.25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1.25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1.25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1.25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1.25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1.25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1.25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1.25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1.25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1.25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1.25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1.25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1.25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1.25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1.25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1.25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1.25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1.25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1.25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1.25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1.25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1.25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1.25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1.25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</sheetData>
  <mergeCells count="10">
    <mergeCell ref="A1:C1"/>
    <mergeCell ref="B7:C9"/>
    <mergeCell ref="E8:G9"/>
    <mergeCell ref="A7:A10"/>
    <mergeCell ref="A101:K101"/>
    <mergeCell ref="I9:K9"/>
    <mergeCell ref="E7:K7"/>
    <mergeCell ref="I8:K8"/>
    <mergeCell ref="D7:D99"/>
    <mergeCell ref="H8:H99"/>
  </mergeCells>
  <printOptions/>
  <pageMargins left="0.63" right="0.63" top="0.433" bottom="0.283" header="0.511811024" footer="0.511811024"/>
  <pageSetup horizontalDpi="300" verticalDpi="300" orientation="portrait" paperSize="9" scale="96" r:id="rId1"/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2002-05-27T11:13:47Z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