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MAC-11" sheetId="1" r:id="rId1"/>
  </sheets>
  <definedNames>
    <definedName name="_xlnm.Print_Area" localSheetId="0">'MAC-11'!$A$1:$R$100</definedName>
    <definedName name="HTML_CodePage" hidden="1">1252</definedName>
    <definedName name="HTML_Control" hidden="1">{"'MAC-11'!$A$7:$R$98"}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"C:\anu2002\mac\HTM\mac11.htm"</definedName>
    <definedName name="HTML_Title" hidden="1">""</definedName>
    <definedName name="HTML1_1" localSheetId="0" hidden="1">"'[MAC-11A.WK4]A'!$A$1:$T$54"</definedName>
    <definedName name="HTML1_10" localSheetId="0" hidden="1">""</definedName>
    <definedName name="HTML1_11" localSheetId="0" hidden="1">1</definedName>
    <definedName name="HTML1_12" localSheetId="0" hidden="1">"N:\DOCUMENT\Anuario\html\MAC11A.htm"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"'[MAC-11A.XLS]MAC-11A'!$B$2:$S$52"</definedName>
    <definedName name="HTML2_10" hidden="1">""</definedName>
    <definedName name="HTML2_11" hidden="1">1</definedName>
    <definedName name="HTML2_12" hidden="1">"l:\ANU96htm\MAC11a.htm"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'MAC-11'!$A$11:$HD$8127</definedName>
    <definedName name="_xlnm.Print_Titles" localSheetId="0">'MAC-11'!$1:$10</definedName>
  </definedNames>
  <calcPr fullCalcOnLoad="1"/>
</workbook>
</file>

<file path=xl/sharedStrings.xml><?xml version="1.0" encoding="utf-8"?>
<sst xmlns="http://schemas.openxmlformats.org/spreadsheetml/2006/main" count="84" uniqueCount="82">
  <si>
    <t>MAC-11.</t>
  </si>
  <si>
    <t>Conciliaciones individuales terminadas, según</t>
  </si>
  <si>
    <t>sector de actividad, por comunidad autónoma</t>
  </si>
  <si>
    <t>TOTAL</t>
  </si>
  <si>
    <t>AGRARIO</t>
  </si>
  <si>
    <t>NO AGRARIO</t>
  </si>
  <si>
    <t>Total</t>
  </si>
  <si>
    <t>Industria</t>
  </si>
  <si>
    <t>Construcción</t>
  </si>
  <si>
    <t>Servicios</t>
  </si>
  <si>
    <t>Almería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</si>
  <si>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</si>
  <si>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</si>
  <si>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</si>
  <si>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</si>
  <si>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</si>
  <si>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</si>
  <si>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</si>
  <si>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 xml:space="preserve">Huesca </t>
  </si>
  <si>
    <t xml:space="preserve">Teruel </t>
  </si>
  <si>
    <t xml:space="preserve">Zaragoza </t>
  </si>
  <si>
    <t>ASTURIAS</t>
  </si>
  <si>
    <t xml:space="preserve">Asturias </t>
  </si>
  <si>
    <t>BALEARES</t>
  </si>
  <si>
    <t>Baleares</t>
  </si>
  <si>
    <t>CANARIAS</t>
  </si>
  <si>
    <t xml:space="preserve">Las Palmas </t>
  </si>
  <si>
    <t>CANTABRIA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</si>
  <si>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</si>
  <si>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</si>
  <si>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</si>
  <si>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</si>
  <si>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</si>
  <si>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</si>
  <si>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</si>
  <si>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</si>
  <si>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</si>
  <si>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</si>
  <si>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</si>
  <si>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</si>
  <si>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</si>
  <si>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</si>
  <si>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</si>
  <si>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</si>
  <si>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</si>
  <si>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</si>
  <si>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</si>
  <si>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</si>
  <si>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COMUNIDAD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</si>
  <si>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</si>
  <si>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</si>
  <si>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</si>
  <si>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</si>
  <si>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</si>
  <si>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</si>
  <si>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</si>
  <si>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</si>
  <si>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</si>
  <si>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</si>
  <si>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</si>
  <si>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</t>
  </si>
  <si>
    <t>Madrid</t>
  </si>
  <si>
    <t>MURCIA</t>
  </si>
  <si>
    <t>Murcia</t>
  </si>
  <si>
    <t>NAVARRA</t>
  </si>
  <si>
    <t>Navarra</t>
  </si>
  <si>
    <t xml:space="preserve">Guipúzcoa </t>
  </si>
  <si>
    <t>Vizcaya</t>
  </si>
  <si>
    <t>RIOJA (LA)</t>
  </si>
  <si>
    <t>La Rioja</t>
  </si>
  <si>
    <t>Ceuta</t>
  </si>
  <si>
    <t>Melilla</t>
  </si>
  <si>
    <t xml:space="preserve">S.C.Tenerife </t>
  </si>
  <si>
    <t>ANDALUCÍA</t>
  </si>
  <si>
    <t>ARAGÓN</t>
  </si>
  <si>
    <t>CASTILLA Y LEÓN</t>
  </si>
  <si>
    <t xml:space="preserve">Ávila </t>
  </si>
  <si>
    <t>PAÍS VASCO</t>
  </si>
  <si>
    <t xml:space="preserve">Álava </t>
  </si>
  <si>
    <t>-</t>
  </si>
  <si>
    <t>MEDIACIÓN, ARBITRAJE Y CONCILIACIÓN</t>
  </si>
  <si>
    <t>y provincia.</t>
  </si>
</sst>
</file>

<file path=xl/styles.xml><?xml version="1.0" encoding="utf-8"?>
<styleSheet xmlns="http://schemas.openxmlformats.org/spreadsheetml/2006/main">
  <numFmts count="11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_)"/>
    <numFmt numFmtId="165" formatCode="#,##0_);\(#,##0\)"/>
    <numFmt numFmtId="166" formatCode=";;;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vertical="center"/>
      <protection/>
    </xf>
    <xf numFmtId="165" fontId="1" fillId="0" borderId="0" xfId="0" applyNumberFormat="1" applyFont="1" applyAlignment="1" applyProtection="1">
      <alignment vertical="center"/>
      <protection/>
    </xf>
    <xf numFmtId="166" fontId="0" fillId="0" borderId="0" xfId="0" applyNumberFormat="1" applyFont="1" applyAlignment="1" applyProtection="1">
      <alignment vertical="center"/>
      <protection/>
    </xf>
    <xf numFmtId="166" fontId="1" fillId="0" borderId="0" xfId="0" applyNumberFormat="1" applyFont="1" applyAlignment="1" applyProtection="1">
      <alignment vertical="center"/>
      <protection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left"/>
      <protection/>
    </xf>
    <xf numFmtId="165" fontId="0" fillId="0" borderId="0" xfId="0" applyNumberFormat="1" applyFont="1" applyAlignment="1" applyProtection="1">
      <alignment/>
      <protection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165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3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 quotePrefix="1">
      <alignment horizontal="right" vertical="center"/>
      <protection/>
    </xf>
    <xf numFmtId="3" fontId="0" fillId="0" borderId="0" xfId="0" applyNumberFormat="1" applyFont="1" applyAlignment="1" applyProtection="1" quotePrefix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/>
    </xf>
    <xf numFmtId="0" fontId="1" fillId="0" borderId="2" xfId="0" applyFont="1" applyBorder="1" applyAlignment="1" applyProtection="1">
      <alignment horizontal="center" vertical="center"/>
      <protection/>
    </xf>
    <xf numFmtId="165" fontId="1" fillId="0" borderId="2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O101"/>
  <sheetViews>
    <sheetView showGridLines="0" tabSelected="1" defaultGridColor="0" zoomScale="87" zoomScaleNormal="87" colorId="22" workbookViewId="0" topLeftCell="A1">
      <pane ySplit="9" topLeftCell="W10" activePane="bottomLeft" state="frozen"/>
      <selection pane="topLeft" activeCell="A1" sqref="A1"/>
      <selection pane="bottomLeft" activeCell="A1" sqref="A1:E1"/>
    </sheetView>
  </sheetViews>
  <sheetFormatPr defaultColWidth="9.83203125" defaultRowHeight="11.25"/>
  <cols>
    <col min="1" max="1" width="28.66015625" style="9" customWidth="1"/>
    <col min="2" max="3" width="8.66015625" style="0" customWidth="1"/>
    <col min="4" max="4" width="1.83203125" style="0" customWidth="1"/>
    <col min="5" max="6" width="7.83203125" style="0" customWidth="1"/>
    <col min="7" max="7" width="1.83203125" style="0" customWidth="1"/>
    <col min="8" max="9" width="8.66015625" style="0" customWidth="1"/>
    <col min="10" max="10" width="1.83203125" style="0" customWidth="1"/>
    <col min="11" max="12" width="8.66015625" style="0" customWidth="1"/>
    <col min="13" max="13" width="1.83203125" style="0" customWidth="1"/>
    <col min="14" max="15" width="7.83203125" style="0" customWidth="1"/>
    <col min="16" max="16" width="1.83203125" style="0" customWidth="1"/>
    <col min="17" max="18" width="8.66015625" style="0" customWidth="1"/>
    <col min="19" max="19" width="2.66015625" style="0" customWidth="1"/>
  </cols>
  <sheetData>
    <row r="1" spans="1:18" ht="15" customHeight="1">
      <c r="A1" s="35" t="s">
        <v>80</v>
      </c>
      <c r="B1" s="34"/>
      <c r="C1" s="34"/>
      <c r="D1" s="34"/>
      <c r="E1" s="34"/>
      <c r="F1" s="14"/>
      <c r="G1" s="14"/>
      <c r="H1" s="14"/>
      <c r="I1" s="14"/>
      <c r="J1" s="15" t="s">
        <v>0</v>
      </c>
      <c r="K1" s="14"/>
      <c r="L1" s="12"/>
      <c r="M1" s="12"/>
      <c r="N1" s="12"/>
      <c r="O1" s="12"/>
      <c r="P1" s="12"/>
      <c r="Q1" s="12"/>
      <c r="R1" s="12"/>
    </row>
    <row r="2" spans="1:18" ht="15" customHeight="1">
      <c r="A2" s="16"/>
      <c r="B2" s="13"/>
      <c r="C2" s="13"/>
      <c r="D2" s="13"/>
      <c r="E2" s="13"/>
      <c r="F2" s="14"/>
      <c r="G2" s="14"/>
      <c r="H2" s="14"/>
      <c r="I2" s="14"/>
      <c r="J2" s="15" t="s">
        <v>1</v>
      </c>
      <c r="K2" s="13"/>
      <c r="L2" s="13"/>
      <c r="M2" s="13"/>
      <c r="N2" s="13"/>
      <c r="O2" s="14"/>
      <c r="P2" s="14"/>
      <c r="Q2" s="14"/>
      <c r="R2" s="14"/>
    </row>
    <row r="3" spans="1:18" ht="15" customHeight="1">
      <c r="A3" s="16"/>
      <c r="B3" s="13"/>
      <c r="C3" s="13"/>
      <c r="D3" s="13"/>
      <c r="E3" s="13"/>
      <c r="F3" s="14"/>
      <c r="G3" s="14"/>
      <c r="H3" s="14"/>
      <c r="I3" s="14"/>
      <c r="J3" s="15" t="s">
        <v>2</v>
      </c>
      <c r="K3" s="13"/>
      <c r="L3" s="13"/>
      <c r="M3" s="13"/>
      <c r="N3" s="13"/>
      <c r="O3" s="14"/>
      <c r="P3" s="14"/>
      <c r="Q3" s="14"/>
      <c r="R3" s="14"/>
    </row>
    <row r="4" spans="1:18" ht="15" customHeight="1">
      <c r="A4" s="17"/>
      <c r="B4" s="14"/>
      <c r="C4" s="14"/>
      <c r="D4" s="14"/>
      <c r="E4" s="14"/>
      <c r="F4" s="14"/>
      <c r="G4" s="14"/>
      <c r="H4" s="14"/>
      <c r="I4" s="14"/>
      <c r="J4" s="15" t="s">
        <v>81</v>
      </c>
      <c r="K4" s="14"/>
      <c r="L4" s="14"/>
      <c r="M4" s="14"/>
      <c r="N4" s="14"/>
      <c r="O4" s="14"/>
      <c r="P4" s="14"/>
      <c r="Q4" s="14"/>
      <c r="R4" s="14"/>
    </row>
    <row r="5" spans="1:18" ht="15" customHeight="1">
      <c r="A5" s="17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249" ht="15" customHeight="1" thickBot="1">
      <c r="A6" s="18"/>
      <c r="B6" s="1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</row>
    <row r="7" spans="1:249" ht="15" customHeight="1" thickBot="1">
      <c r="A7" s="38"/>
      <c r="B7" s="36" t="s">
        <v>3</v>
      </c>
      <c r="C7" s="36"/>
      <c r="D7" s="36"/>
      <c r="E7" s="36" t="s">
        <v>4</v>
      </c>
      <c r="F7" s="36"/>
      <c r="G7" s="36"/>
      <c r="H7" s="40" t="s">
        <v>5</v>
      </c>
      <c r="I7" s="40"/>
      <c r="J7" s="40"/>
      <c r="K7" s="40"/>
      <c r="L7" s="40"/>
      <c r="M7" s="40"/>
      <c r="N7" s="40"/>
      <c r="O7" s="40"/>
      <c r="P7" s="40"/>
      <c r="Q7" s="40"/>
      <c r="R7" s="40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</row>
    <row r="8" spans="1:249" ht="15" customHeight="1">
      <c r="A8" s="38"/>
      <c r="B8" s="39"/>
      <c r="C8" s="39"/>
      <c r="D8" s="34"/>
      <c r="E8" s="39"/>
      <c r="F8" s="39"/>
      <c r="G8" s="34"/>
      <c r="H8" s="41" t="s">
        <v>6</v>
      </c>
      <c r="I8" s="41"/>
      <c r="J8" s="37"/>
      <c r="K8" s="41" t="s">
        <v>7</v>
      </c>
      <c r="L8" s="41"/>
      <c r="M8" s="37"/>
      <c r="N8" s="41" t="s">
        <v>8</v>
      </c>
      <c r="O8" s="41"/>
      <c r="P8" s="37"/>
      <c r="Q8" s="41" t="s">
        <v>9</v>
      </c>
      <c r="R8" s="4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1:249" ht="15" customHeight="1">
      <c r="A9" s="38"/>
      <c r="B9" s="3">
        <v>2001</v>
      </c>
      <c r="C9" s="3">
        <v>2002</v>
      </c>
      <c r="D9" s="34"/>
      <c r="E9" s="3">
        <v>2001</v>
      </c>
      <c r="F9" s="3">
        <v>2002</v>
      </c>
      <c r="G9" s="34"/>
      <c r="H9" s="3">
        <v>2001</v>
      </c>
      <c r="I9" s="3">
        <v>2002</v>
      </c>
      <c r="J9" s="34"/>
      <c r="K9" s="3">
        <v>2001</v>
      </c>
      <c r="L9" s="3">
        <v>2002</v>
      </c>
      <c r="M9" s="34"/>
      <c r="N9" s="3">
        <v>2001</v>
      </c>
      <c r="O9" s="3">
        <v>2002</v>
      </c>
      <c r="P9" s="34"/>
      <c r="Q9" s="3">
        <v>2001</v>
      </c>
      <c r="R9" s="3">
        <v>2002</v>
      </c>
      <c r="S9" s="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spans="1:249" ht="11.25">
      <c r="A10" s="18"/>
      <c r="B10" s="1"/>
      <c r="C10" s="1"/>
      <c r="D10" s="34"/>
      <c r="E10" s="1"/>
      <c r="F10" s="1"/>
      <c r="G10" s="34"/>
      <c r="H10" s="5"/>
      <c r="I10" s="5"/>
      <c r="J10" s="34"/>
      <c r="K10" s="1"/>
      <c r="L10" s="1"/>
      <c r="M10" s="34"/>
      <c r="N10" s="1"/>
      <c r="O10" s="1"/>
      <c r="P10" s="3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spans="1:249" ht="12.75" customHeight="1">
      <c r="A11" s="2" t="s">
        <v>3</v>
      </c>
      <c r="B11" s="19">
        <v>504162</v>
      </c>
      <c r="C11" s="19">
        <f>F11+I11</f>
        <v>502461</v>
      </c>
      <c r="D11" s="34"/>
      <c r="E11" s="19">
        <v>10363</v>
      </c>
      <c r="F11" s="19">
        <f>F13+F23+F28+F31+F34+F38+F41+F48+F59+F65+F70+F74+F80+F83+F86+F89+F94+F97+F98</f>
        <v>9937</v>
      </c>
      <c r="G11" s="34"/>
      <c r="H11" s="19">
        <v>493799</v>
      </c>
      <c r="I11" s="19">
        <f>L11+O11+R11</f>
        <v>492524</v>
      </c>
      <c r="J11" s="34"/>
      <c r="K11" s="19">
        <v>142718</v>
      </c>
      <c r="L11" s="19">
        <f>L13+L23+L28+L31+L34+L38+L41+L48+L59+L65+L70+L74+L80+L83+L86+L89+L94+L97+L98</f>
        <v>144926</v>
      </c>
      <c r="M11" s="34"/>
      <c r="N11" s="19">
        <v>60510</v>
      </c>
      <c r="O11" s="19">
        <f>O13+O23+O28+O31+O34+O38+O41+O48+O59+O65+O70+O74+O80+O83+O86+O89+O94+O97+O98</f>
        <v>57430</v>
      </c>
      <c r="P11" s="34"/>
      <c r="Q11" s="19">
        <v>290571</v>
      </c>
      <c r="R11" s="19">
        <f>R13+R23+R28+R31+R34+R38+R41+R48+R59+R65+R70+R74+R80+R83+R86+R89+R94+R97+R98</f>
        <v>290168</v>
      </c>
      <c r="S11" s="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spans="1:249" ht="12.75" customHeight="1">
      <c r="A12" s="2"/>
      <c r="B12" s="20"/>
      <c r="C12" s="20"/>
      <c r="D12" s="34"/>
      <c r="E12" s="20"/>
      <c r="F12" s="27"/>
      <c r="G12" s="34"/>
      <c r="H12" s="20"/>
      <c r="I12" s="20"/>
      <c r="J12" s="34"/>
      <c r="K12" s="20"/>
      <c r="L12" s="20"/>
      <c r="M12" s="34"/>
      <c r="N12" s="20"/>
      <c r="O12" s="20"/>
      <c r="P12" s="34"/>
      <c r="Q12" s="20"/>
      <c r="R12" s="20"/>
      <c r="S12" s="7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</row>
    <row r="13" spans="1:249" ht="12.75" customHeight="1">
      <c r="A13" s="2" t="s">
        <v>73</v>
      </c>
      <c r="B13" s="19">
        <v>61384</v>
      </c>
      <c r="C13" s="19">
        <f aca="true" t="shared" si="0" ref="C13:C21">F13+I13</f>
        <v>61543</v>
      </c>
      <c r="D13" s="34"/>
      <c r="E13" s="19">
        <v>2203</v>
      </c>
      <c r="F13" s="19">
        <f>SUM(F14:F21)</f>
        <v>2380</v>
      </c>
      <c r="G13" s="34"/>
      <c r="H13" s="19">
        <v>59181</v>
      </c>
      <c r="I13" s="19">
        <f>L13+O13+R13</f>
        <v>59163</v>
      </c>
      <c r="J13" s="34"/>
      <c r="K13" s="19">
        <v>12579</v>
      </c>
      <c r="L13" s="19">
        <f>SUM(L14:L21)</f>
        <v>13208</v>
      </c>
      <c r="M13" s="34"/>
      <c r="N13" s="19">
        <v>10291</v>
      </c>
      <c r="O13" s="19">
        <f>SUM(O14:O21)</f>
        <v>8106</v>
      </c>
      <c r="P13" s="34"/>
      <c r="Q13" s="19">
        <v>36311</v>
      </c>
      <c r="R13" s="19">
        <f>SUM(R14:R21)</f>
        <v>37849</v>
      </c>
      <c r="S13" s="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</row>
    <row r="14" spans="1:249" ht="12.75" customHeight="1">
      <c r="A14" s="18" t="s">
        <v>10</v>
      </c>
      <c r="B14" s="20">
        <v>4285</v>
      </c>
      <c r="C14" s="20">
        <f t="shared" si="0"/>
        <v>3671</v>
      </c>
      <c r="D14" s="34"/>
      <c r="E14" s="20">
        <v>227</v>
      </c>
      <c r="F14" s="20">
        <v>287</v>
      </c>
      <c r="G14" s="34"/>
      <c r="H14" s="20">
        <v>4058</v>
      </c>
      <c r="I14" s="31">
        <f>L14+O14+R14</f>
        <v>3384</v>
      </c>
      <c r="J14" s="34"/>
      <c r="K14" s="20">
        <v>476</v>
      </c>
      <c r="L14" s="20">
        <v>432</v>
      </c>
      <c r="M14" s="34"/>
      <c r="N14" s="20">
        <v>734</v>
      </c>
      <c r="O14" s="20">
        <v>506</v>
      </c>
      <c r="P14" s="34"/>
      <c r="Q14" s="20">
        <v>2848</v>
      </c>
      <c r="R14" s="20">
        <v>2446</v>
      </c>
      <c r="S14" s="7"/>
      <c r="T14" s="1"/>
      <c r="U14" s="2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</row>
    <row r="15" spans="1:249" ht="12.75" customHeight="1">
      <c r="A15" s="18" t="s">
        <v>11</v>
      </c>
      <c r="B15" s="20">
        <v>9362</v>
      </c>
      <c r="C15" s="20">
        <f t="shared" si="0"/>
        <v>9207</v>
      </c>
      <c r="D15" s="34"/>
      <c r="E15" s="20">
        <v>692</v>
      </c>
      <c r="F15" s="20">
        <v>920</v>
      </c>
      <c r="G15" s="34"/>
      <c r="H15" s="20">
        <v>8670</v>
      </c>
      <c r="I15" s="31">
        <f aca="true" t="shared" si="1" ref="I15:I78">L15+O15+R15</f>
        <v>8287</v>
      </c>
      <c r="J15" s="34"/>
      <c r="K15" s="20">
        <v>1871</v>
      </c>
      <c r="L15" s="20">
        <v>1698</v>
      </c>
      <c r="M15" s="34"/>
      <c r="N15" s="20">
        <v>1881</v>
      </c>
      <c r="O15" s="20">
        <v>1224</v>
      </c>
      <c r="P15" s="34"/>
      <c r="Q15" s="20">
        <v>4918</v>
      </c>
      <c r="R15" s="20">
        <v>5365</v>
      </c>
      <c r="S15" s="7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</row>
    <row r="16" spans="1:249" ht="12.75" customHeight="1">
      <c r="A16" s="18" t="s">
        <v>12</v>
      </c>
      <c r="B16" s="20">
        <v>4311</v>
      </c>
      <c r="C16" s="20">
        <f t="shared" si="0"/>
        <v>3662</v>
      </c>
      <c r="D16" s="34"/>
      <c r="E16" s="20">
        <v>248</v>
      </c>
      <c r="F16" s="20">
        <v>154</v>
      </c>
      <c r="G16" s="34"/>
      <c r="H16" s="20">
        <v>4063</v>
      </c>
      <c r="I16" s="31">
        <f t="shared" si="1"/>
        <v>3508</v>
      </c>
      <c r="J16" s="34"/>
      <c r="K16" s="20">
        <v>1427</v>
      </c>
      <c r="L16" s="20">
        <v>947</v>
      </c>
      <c r="M16" s="34"/>
      <c r="N16" s="20">
        <v>663</v>
      </c>
      <c r="O16" s="20">
        <v>312</v>
      </c>
      <c r="P16" s="34"/>
      <c r="Q16" s="20">
        <v>1973</v>
      </c>
      <c r="R16" s="20">
        <v>2249</v>
      </c>
      <c r="S16" s="7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</row>
    <row r="17" spans="1:249" ht="12.75" customHeight="1">
      <c r="A17" s="18" t="s">
        <v>13</v>
      </c>
      <c r="B17" s="20">
        <v>6564</v>
      </c>
      <c r="C17" s="20">
        <f t="shared" si="0"/>
        <v>6798</v>
      </c>
      <c r="D17" s="34"/>
      <c r="E17" s="20">
        <v>94</v>
      </c>
      <c r="F17" s="20">
        <v>151</v>
      </c>
      <c r="G17" s="34"/>
      <c r="H17" s="20">
        <v>6470</v>
      </c>
      <c r="I17" s="31">
        <f t="shared" si="1"/>
        <v>6647</v>
      </c>
      <c r="J17" s="34"/>
      <c r="K17" s="20">
        <v>1314</v>
      </c>
      <c r="L17" s="20">
        <v>1410</v>
      </c>
      <c r="M17" s="34"/>
      <c r="N17" s="20">
        <v>1447</v>
      </c>
      <c r="O17" s="20">
        <v>1361</v>
      </c>
      <c r="P17" s="34"/>
      <c r="Q17" s="20">
        <v>3709</v>
      </c>
      <c r="R17" s="20">
        <v>3876</v>
      </c>
      <c r="S17" s="8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</row>
    <row r="18" spans="1:249" ht="12.75" customHeight="1">
      <c r="A18" s="18" t="s">
        <v>14</v>
      </c>
      <c r="B18" s="20">
        <v>3387</v>
      </c>
      <c r="C18" s="20">
        <f t="shared" si="0"/>
        <v>3537</v>
      </c>
      <c r="D18" s="34"/>
      <c r="E18" s="20">
        <v>436</v>
      </c>
      <c r="F18" s="20">
        <v>398</v>
      </c>
      <c r="G18" s="34"/>
      <c r="H18" s="20">
        <v>2951</v>
      </c>
      <c r="I18" s="31">
        <f t="shared" si="1"/>
        <v>3139</v>
      </c>
      <c r="J18" s="34"/>
      <c r="K18" s="20">
        <v>576</v>
      </c>
      <c r="L18" s="20">
        <v>1185</v>
      </c>
      <c r="M18" s="34"/>
      <c r="N18" s="20">
        <v>847</v>
      </c>
      <c r="O18" s="20">
        <v>429</v>
      </c>
      <c r="P18" s="34"/>
      <c r="Q18" s="20">
        <v>1528</v>
      </c>
      <c r="R18" s="20">
        <v>1525</v>
      </c>
      <c r="S18" s="7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</row>
    <row r="19" spans="1:249" ht="12.75" customHeight="1">
      <c r="A19" s="18" t="s">
        <v>15</v>
      </c>
      <c r="B19" s="20">
        <v>3891</v>
      </c>
      <c r="C19" s="20">
        <f t="shared" si="0"/>
        <v>3696</v>
      </c>
      <c r="D19" s="34"/>
      <c r="E19" s="20">
        <v>159</v>
      </c>
      <c r="F19" s="20">
        <v>105</v>
      </c>
      <c r="G19" s="34"/>
      <c r="H19" s="20">
        <v>3732</v>
      </c>
      <c r="I19" s="31">
        <f t="shared" si="1"/>
        <v>3591</v>
      </c>
      <c r="J19" s="34"/>
      <c r="K19" s="20">
        <v>1178</v>
      </c>
      <c r="L19" s="20">
        <v>1246</v>
      </c>
      <c r="M19" s="34"/>
      <c r="N19" s="20">
        <v>811</v>
      </c>
      <c r="O19" s="20">
        <v>723</v>
      </c>
      <c r="P19" s="34"/>
      <c r="Q19" s="20">
        <v>1743</v>
      </c>
      <c r="R19" s="20">
        <v>1622</v>
      </c>
      <c r="S19" s="7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</row>
    <row r="20" spans="1:249" ht="12.75" customHeight="1">
      <c r="A20" s="18" t="s">
        <v>16</v>
      </c>
      <c r="B20" s="20">
        <v>13303</v>
      </c>
      <c r="C20" s="20">
        <f t="shared" si="0"/>
        <v>13990</v>
      </c>
      <c r="D20" s="34"/>
      <c r="E20" s="20">
        <v>68</v>
      </c>
      <c r="F20" s="20">
        <v>93</v>
      </c>
      <c r="G20" s="34"/>
      <c r="H20" s="20">
        <v>13235</v>
      </c>
      <c r="I20" s="31">
        <f t="shared" si="1"/>
        <v>13897</v>
      </c>
      <c r="J20" s="34"/>
      <c r="K20" s="20">
        <v>1634</v>
      </c>
      <c r="L20" s="20">
        <v>2528</v>
      </c>
      <c r="M20" s="34"/>
      <c r="N20" s="20">
        <v>1710</v>
      </c>
      <c r="O20" s="20">
        <v>1423</v>
      </c>
      <c r="P20" s="34"/>
      <c r="Q20" s="20">
        <v>9891</v>
      </c>
      <c r="R20" s="20">
        <v>9946</v>
      </c>
      <c r="S20" s="7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</row>
    <row r="21" spans="1:249" ht="12.75" customHeight="1">
      <c r="A21" s="18" t="s">
        <v>17</v>
      </c>
      <c r="B21" s="20">
        <v>16281</v>
      </c>
      <c r="C21" s="20">
        <f t="shared" si="0"/>
        <v>16982</v>
      </c>
      <c r="D21" s="34"/>
      <c r="E21" s="20">
        <v>279</v>
      </c>
      <c r="F21" s="20">
        <v>272</v>
      </c>
      <c r="G21" s="34"/>
      <c r="H21" s="20">
        <v>16002</v>
      </c>
      <c r="I21" s="31">
        <f t="shared" si="1"/>
        <v>16710</v>
      </c>
      <c r="J21" s="34"/>
      <c r="K21" s="20">
        <v>4103</v>
      </c>
      <c r="L21" s="20">
        <v>3762</v>
      </c>
      <c r="M21" s="34"/>
      <c r="N21" s="20">
        <v>2198</v>
      </c>
      <c r="O21" s="20">
        <v>2128</v>
      </c>
      <c r="P21" s="34"/>
      <c r="Q21" s="20">
        <v>9701</v>
      </c>
      <c r="R21" s="20">
        <v>10820</v>
      </c>
      <c r="S21" s="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  <row r="22" spans="1:249" ht="12.75" customHeight="1">
      <c r="A22" s="18"/>
      <c r="B22" s="20"/>
      <c r="C22" s="20"/>
      <c r="D22" s="34"/>
      <c r="E22" s="20"/>
      <c r="F22" s="20"/>
      <c r="G22" s="34"/>
      <c r="H22" s="20"/>
      <c r="I22" s="31"/>
      <c r="J22" s="34"/>
      <c r="K22" s="20"/>
      <c r="L22" s="20"/>
      <c r="M22" s="34"/>
      <c r="N22" s="20"/>
      <c r="O22" s="20"/>
      <c r="P22" s="34"/>
      <c r="Q22" s="20"/>
      <c r="R22" s="20"/>
      <c r="S22" s="8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</row>
    <row r="23" spans="1:249" ht="12.75" customHeight="1">
      <c r="A23" s="2" t="s">
        <v>74</v>
      </c>
      <c r="B23" s="19">
        <v>7766</v>
      </c>
      <c r="C23" s="19">
        <f>F23+I23</f>
        <v>7354</v>
      </c>
      <c r="D23" s="34"/>
      <c r="E23" s="19">
        <v>72</v>
      </c>
      <c r="F23" s="19">
        <f>SUM(F24:F26)</f>
        <v>72</v>
      </c>
      <c r="G23" s="34"/>
      <c r="H23" s="19">
        <v>7694</v>
      </c>
      <c r="I23" s="32">
        <f t="shared" si="1"/>
        <v>7282</v>
      </c>
      <c r="J23" s="34"/>
      <c r="K23" s="19">
        <v>3352</v>
      </c>
      <c r="L23" s="19">
        <f>SUM(L24:L26)</f>
        <v>2962</v>
      </c>
      <c r="M23" s="34"/>
      <c r="N23" s="19">
        <v>1239</v>
      </c>
      <c r="O23" s="19">
        <f>SUM(O24:O26)</f>
        <v>955</v>
      </c>
      <c r="P23" s="34"/>
      <c r="Q23" s="19">
        <v>3103</v>
      </c>
      <c r="R23" s="19">
        <f>SUM(R24:R26)</f>
        <v>3365</v>
      </c>
      <c r="S23" s="7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1:249" ht="12.75" customHeight="1">
      <c r="A24" s="18" t="s">
        <v>18</v>
      </c>
      <c r="B24" s="20">
        <v>422</v>
      </c>
      <c r="C24" s="20">
        <f>F24+I24</f>
        <v>436</v>
      </c>
      <c r="D24" s="34"/>
      <c r="E24" s="20">
        <v>12</v>
      </c>
      <c r="F24" s="20">
        <v>32</v>
      </c>
      <c r="G24" s="34"/>
      <c r="H24" s="20">
        <v>410</v>
      </c>
      <c r="I24" s="31">
        <f t="shared" si="1"/>
        <v>404</v>
      </c>
      <c r="J24" s="34"/>
      <c r="K24" s="20">
        <v>113</v>
      </c>
      <c r="L24" s="20">
        <v>114</v>
      </c>
      <c r="M24" s="34"/>
      <c r="N24" s="20">
        <v>138</v>
      </c>
      <c r="O24" s="20">
        <v>89</v>
      </c>
      <c r="P24" s="34"/>
      <c r="Q24" s="20">
        <v>159</v>
      </c>
      <c r="R24" s="20">
        <v>201</v>
      </c>
      <c r="S24" s="7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  <row r="25" spans="1:249" ht="12.75" customHeight="1">
      <c r="A25" s="18" t="s">
        <v>19</v>
      </c>
      <c r="B25" s="20">
        <v>330</v>
      </c>
      <c r="C25" s="20">
        <f>F25+I25</f>
        <v>370</v>
      </c>
      <c r="D25" s="34"/>
      <c r="E25" s="20">
        <v>11</v>
      </c>
      <c r="F25" s="20">
        <v>11</v>
      </c>
      <c r="G25" s="34"/>
      <c r="H25" s="20">
        <v>319</v>
      </c>
      <c r="I25" s="31">
        <f t="shared" si="1"/>
        <v>359</v>
      </c>
      <c r="J25" s="34"/>
      <c r="K25" s="20">
        <v>164</v>
      </c>
      <c r="L25" s="20">
        <v>144</v>
      </c>
      <c r="M25" s="34"/>
      <c r="N25" s="20">
        <v>55</v>
      </c>
      <c r="O25" s="20">
        <v>29</v>
      </c>
      <c r="P25" s="34"/>
      <c r="Q25" s="20">
        <v>100</v>
      </c>
      <c r="R25" s="20">
        <v>186</v>
      </c>
      <c r="S25" s="7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</row>
    <row r="26" spans="1:249" ht="12.75" customHeight="1">
      <c r="A26" s="18" t="s">
        <v>20</v>
      </c>
      <c r="B26" s="20">
        <v>7014</v>
      </c>
      <c r="C26" s="20">
        <f>F26+I26</f>
        <v>6548</v>
      </c>
      <c r="D26" s="34"/>
      <c r="E26" s="20">
        <v>49</v>
      </c>
      <c r="F26" s="20">
        <v>29</v>
      </c>
      <c r="G26" s="34"/>
      <c r="H26" s="20">
        <v>6965</v>
      </c>
      <c r="I26" s="31">
        <f t="shared" si="1"/>
        <v>6519</v>
      </c>
      <c r="J26" s="34"/>
      <c r="K26" s="20">
        <v>3075</v>
      </c>
      <c r="L26" s="20">
        <v>2704</v>
      </c>
      <c r="M26" s="34"/>
      <c r="N26" s="20">
        <v>1046</v>
      </c>
      <c r="O26" s="20">
        <v>837</v>
      </c>
      <c r="P26" s="34"/>
      <c r="Q26" s="20">
        <v>2844</v>
      </c>
      <c r="R26" s="20">
        <v>2978</v>
      </c>
      <c r="S26" s="8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spans="1:249" ht="12.75" customHeight="1">
      <c r="A27" s="18"/>
      <c r="B27" s="20"/>
      <c r="C27" s="20"/>
      <c r="D27" s="34"/>
      <c r="E27" s="20"/>
      <c r="F27" s="20"/>
      <c r="G27" s="34"/>
      <c r="H27" s="20"/>
      <c r="I27" s="31"/>
      <c r="J27" s="34"/>
      <c r="K27" s="20"/>
      <c r="L27" s="20"/>
      <c r="M27" s="34"/>
      <c r="N27" s="20"/>
      <c r="O27" s="20"/>
      <c r="P27" s="34"/>
      <c r="Q27" s="20"/>
      <c r="R27" s="20"/>
      <c r="S27" s="7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ht="12.75" customHeight="1">
      <c r="A28" s="2" t="s">
        <v>21</v>
      </c>
      <c r="B28" s="19">
        <v>9767</v>
      </c>
      <c r="C28" s="19">
        <f>F28+I28</f>
        <v>12177</v>
      </c>
      <c r="D28" s="34"/>
      <c r="E28" s="19">
        <v>114</v>
      </c>
      <c r="F28" s="19">
        <f>SUM(F29:F29)</f>
        <v>154</v>
      </c>
      <c r="G28" s="34"/>
      <c r="H28" s="19">
        <v>9653</v>
      </c>
      <c r="I28" s="32">
        <f t="shared" si="1"/>
        <v>12023</v>
      </c>
      <c r="J28" s="34"/>
      <c r="K28" s="19">
        <v>2649</v>
      </c>
      <c r="L28" s="19">
        <f>SUM(L29:L29)</f>
        <v>3790</v>
      </c>
      <c r="M28" s="34"/>
      <c r="N28" s="19">
        <v>1858</v>
      </c>
      <c r="O28" s="19">
        <f>SUM(O29:O29)</f>
        <v>2311</v>
      </c>
      <c r="P28" s="34"/>
      <c r="Q28" s="19">
        <v>5146</v>
      </c>
      <c r="R28" s="19">
        <f>SUM(R29:R29)</f>
        <v>5922</v>
      </c>
      <c r="S28" s="7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ht="12.75" customHeight="1">
      <c r="A29" s="18" t="s">
        <v>22</v>
      </c>
      <c r="B29" s="20">
        <v>9767</v>
      </c>
      <c r="C29" s="20">
        <f>F29+I29</f>
        <v>12177</v>
      </c>
      <c r="D29" s="34"/>
      <c r="E29" s="20">
        <v>114</v>
      </c>
      <c r="F29" s="20">
        <v>154</v>
      </c>
      <c r="G29" s="34"/>
      <c r="H29" s="20">
        <v>9653</v>
      </c>
      <c r="I29" s="31">
        <f t="shared" si="1"/>
        <v>12023</v>
      </c>
      <c r="J29" s="34"/>
      <c r="K29" s="20">
        <v>2649</v>
      </c>
      <c r="L29" s="20">
        <v>3790</v>
      </c>
      <c r="M29" s="34"/>
      <c r="N29" s="20">
        <v>1858</v>
      </c>
      <c r="O29" s="20">
        <v>2311</v>
      </c>
      <c r="P29" s="34"/>
      <c r="Q29" s="20">
        <v>5146</v>
      </c>
      <c r="R29" s="20">
        <v>5922</v>
      </c>
      <c r="S29" s="7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</row>
    <row r="30" spans="1:249" ht="12.75" customHeight="1">
      <c r="A30" s="18"/>
      <c r="B30" s="20"/>
      <c r="C30" s="20"/>
      <c r="D30" s="34"/>
      <c r="E30" s="20"/>
      <c r="F30" s="20"/>
      <c r="G30" s="34"/>
      <c r="H30" s="20"/>
      <c r="I30" s="31"/>
      <c r="J30" s="34"/>
      <c r="K30" s="20"/>
      <c r="L30" s="20"/>
      <c r="M30" s="34"/>
      <c r="N30" s="20"/>
      <c r="O30" s="20"/>
      <c r="P30" s="34"/>
      <c r="Q30" s="20"/>
      <c r="R30" s="20"/>
      <c r="S30" s="7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</row>
    <row r="31" spans="1:249" ht="12.75" customHeight="1">
      <c r="A31" s="2" t="s">
        <v>23</v>
      </c>
      <c r="B31" s="19">
        <v>9420</v>
      </c>
      <c r="C31" s="19">
        <f>F31+I31</f>
        <v>6019</v>
      </c>
      <c r="D31" s="34"/>
      <c r="E31" s="19">
        <v>87</v>
      </c>
      <c r="F31" s="19">
        <f>SUM(F32:F32)</f>
        <v>44</v>
      </c>
      <c r="G31" s="34"/>
      <c r="H31" s="19">
        <v>9333</v>
      </c>
      <c r="I31" s="32">
        <f t="shared" si="1"/>
        <v>5975</v>
      </c>
      <c r="J31" s="34"/>
      <c r="K31" s="19">
        <v>854</v>
      </c>
      <c r="L31" s="19">
        <f>SUM(L32:L32)</f>
        <v>509</v>
      </c>
      <c r="M31" s="34"/>
      <c r="N31" s="19">
        <v>1303</v>
      </c>
      <c r="O31" s="19">
        <f>SUM(O32:O32)</f>
        <v>824</v>
      </c>
      <c r="P31" s="34"/>
      <c r="Q31" s="19">
        <v>7176</v>
      </c>
      <c r="R31" s="19">
        <f>SUM(R32:R32)</f>
        <v>4642</v>
      </c>
      <c r="S31" s="7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</row>
    <row r="32" spans="1:249" ht="12.75" customHeight="1">
      <c r="A32" s="18" t="s">
        <v>24</v>
      </c>
      <c r="B32" s="20">
        <v>9420</v>
      </c>
      <c r="C32" s="20">
        <f>F32+I32</f>
        <v>6019</v>
      </c>
      <c r="D32" s="34"/>
      <c r="E32" s="20">
        <v>87</v>
      </c>
      <c r="F32" s="20">
        <v>44</v>
      </c>
      <c r="G32" s="34"/>
      <c r="H32" s="20">
        <v>9333</v>
      </c>
      <c r="I32" s="31">
        <f t="shared" si="1"/>
        <v>5975</v>
      </c>
      <c r="J32" s="34"/>
      <c r="K32" s="20">
        <v>854</v>
      </c>
      <c r="L32" s="20">
        <v>509</v>
      </c>
      <c r="M32" s="34"/>
      <c r="N32" s="20">
        <v>1303</v>
      </c>
      <c r="O32" s="20">
        <v>824</v>
      </c>
      <c r="P32" s="34"/>
      <c r="Q32" s="20">
        <v>7176</v>
      </c>
      <c r="R32" s="20">
        <v>4642</v>
      </c>
      <c r="S32" s="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</row>
    <row r="33" spans="1:249" ht="12.75" customHeight="1">
      <c r="A33" s="2"/>
      <c r="B33" s="20"/>
      <c r="C33" s="20"/>
      <c r="D33" s="34"/>
      <c r="E33" s="20"/>
      <c r="F33" s="20"/>
      <c r="G33" s="34"/>
      <c r="H33" s="20"/>
      <c r="I33" s="31"/>
      <c r="J33" s="34"/>
      <c r="K33" s="20"/>
      <c r="L33" s="20"/>
      <c r="M33" s="34"/>
      <c r="N33" s="20"/>
      <c r="O33" s="20"/>
      <c r="P33" s="34"/>
      <c r="Q33" s="20"/>
      <c r="R33" s="20"/>
      <c r="S33" s="5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ht="12.75" customHeight="1">
      <c r="A34" s="2" t="s">
        <v>25</v>
      </c>
      <c r="B34" s="19">
        <v>31719</v>
      </c>
      <c r="C34" s="19">
        <f>F34+I34</f>
        <v>30220</v>
      </c>
      <c r="D34" s="34"/>
      <c r="E34" s="19">
        <v>1311</v>
      </c>
      <c r="F34" s="19">
        <f>SUM(F35:F36)</f>
        <v>735</v>
      </c>
      <c r="G34" s="34"/>
      <c r="H34" s="19">
        <v>30408</v>
      </c>
      <c r="I34" s="32">
        <f t="shared" si="1"/>
        <v>29485</v>
      </c>
      <c r="J34" s="34"/>
      <c r="K34" s="19">
        <v>2735</v>
      </c>
      <c r="L34" s="19">
        <f>SUM(L35:L36)</f>
        <v>1656</v>
      </c>
      <c r="M34" s="34"/>
      <c r="N34" s="19">
        <v>3691</v>
      </c>
      <c r="O34" s="19">
        <f>SUM(O35:O36)</f>
        <v>5568</v>
      </c>
      <c r="P34" s="34"/>
      <c r="Q34" s="19">
        <v>23982</v>
      </c>
      <c r="R34" s="19">
        <f>SUM(R35:R36)</f>
        <v>22261</v>
      </c>
      <c r="S34" s="5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ht="12.75" customHeight="1">
      <c r="A35" s="18" t="s">
        <v>26</v>
      </c>
      <c r="B35" s="20">
        <v>17418</v>
      </c>
      <c r="C35" s="20">
        <f>F35+I35</f>
        <v>17387</v>
      </c>
      <c r="D35" s="34"/>
      <c r="E35" s="20">
        <v>1029</v>
      </c>
      <c r="F35" s="20">
        <v>410</v>
      </c>
      <c r="G35" s="34"/>
      <c r="H35" s="20">
        <v>16389</v>
      </c>
      <c r="I35" s="31">
        <f t="shared" si="1"/>
        <v>16977</v>
      </c>
      <c r="J35" s="34"/>
      <c r="K35" s="20">
        <v>1450</v>
      </c>
      <c r="L35" s="20">
        <v>865</v>
      </c>
      <c r="M35" s="34"/>
      <c r="N35" s="20">
        <v>2412</v>
      </c>
      <c r="O35" s="20">
        <v>4326</v>
      </c>
      <c r="P35" s="34"/>
      <c r="Q35" s="20">
        <v>12527</v>
      </c>
      <c r="R35" s="20">
        <v>11786</v>
      </c>
      <c r="S35" s="6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2.75" customHeight="1">
      <c r="A36" s="18" t="s">
        <v>72</v>
      </c>
      <c r="B36" s="20">
        <v>14301</v>
      </c>
      <c r="C36" s="20">
        <f>F36+I36</f>
        <v>12833</v>
      </c>
      <c r="D36" s="34"/>
      <c r="E36" s="20">
        <v>282</v>
      </c>
      <c r="F36" s="20">
        <v>325</v>
      </c>
      <c r="G36" s="34"/>
      <c r="H36" s="20">
        <v>14019</v>
      </c>
      <c r="I36" s="31">
        <f t="shared" si="1"/>
        <v>12508</v>
      </c>
      <c r="J36" s="34"/>
      <c r="K36" s="20">
        <v>1285</v>
      </c>
      <c r="L36" s="20">
        <v>791</v>
      </c>
      <c r="M36" s="34"/>
      <c r="N36" s="20">
        <v>1279</v>
      </c>
      <c r="O36" s="20">
        <v>1242</v>
      </c>
      <c r="P36" s="34"/>
      <c r="Q36" s="20">
        <v>11455</v>
      </c>
      <c r="R36" s="20">
        <v>10475</v>
      </c>
      <c r="S36" s="5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12.75" customHeight="1">
      <c r="A37" s="18"/>
      <c r="B37" s="20"/>
      <c r="C37" s="20"/>
      <c r="D37" s="34"/>
      <c r="E37" s="20"/>
      <c r="F37" s="20"/>
      <c r="G37" s="34"/>
      <c r="H37" s="20"/>
      <c r="I37" s="31"/>
      <c r="J37" s="34"/>
      <c r="K37" s="20"/>
      <c r="L37" s="20"/>
      <c r="M37" s="34"/>
      <c r="N37" s="20"/>
      <c r="O37" s="20"/>
      <c r="P37" s="34"/>
      <c r="Q37" s="20"/>
      <c r="R37" s="20"/>
      <c r="S37" s="6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ht="12.75" customHeight="1">
      <c r="A38" s="2" t="s">
        <v>27</v>
      </c>
      <c r="B38" s="19">
        <v>6064</v>
      </c>
      <c r="C38" s="19">
        <f>F38+I38</f>
        <v>6062</v>
      </c>
      <c r="D38" s="34"/>
      <c r="E38" s="19">
        <v>72</v>
      </c>
      <c r="F38" s="19">
        <f>SUM(F39:F39)</f>
        <v>84</v>
      </c>
      <c r="G38" s="34"/>
      <c r="H38" s="19">
        <v>5992</v>
      </c>
      <c r="I38" s="32">
        <f t="shared" si="1"/>
        <v>5978</v>
      </c>
      <c r="J38" s="34"/>
      <c r="K38" s="19">
        <v>1527</v>
      </c>
      <c r="L38" s="19">
        <f>SUM(L39:L39)</f>
        <v>1788</v>
      </c>
      <c r="M38" s="34"/>
      <c r="N38" s="19">
        <v>1209</v>
      </c>
      <c r="O38" s="19">
        <f>SUM(O39:O39)</f>
        <v>1209</v>
      </c>
      <c r="P38" s="34"/>
      <c r="Q38" s="19">
        <v>3256</v>
      </c>
      <c r="R38" s="19">
        <f>SUM(R39:R39)</f>
        <v>2981</v>
      </c>
      <c r="S38" s="4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ht="12.75" customHeight="1">
      <c r="A39" s="18" t="s">
        <v>28</v>
      </c>
      <c r="B39" s="20">
        <v>6064</v>
      </c>
      <c r="C39" s="20">
        <f>F39+I39</f>
        <v>6062</v>
      </c>
      <c r="D39" s="34"/>
      <c r="E39" s="20">
        <v>72</v>
      </c>
      <c r="F39" s="20">
        <v>84</v>
      </c>
      <c r="G39" s="34"/>
      <c r="H39" s="20">
        <v>5992</v>
      </c>
      <c r="I39" s="31">
        <f t="shared" si="1"/>
        <v>5978</v>
      </c>
      <c r="J39" s="34"/>
      <c r="K39" s="20">
        <v>1527</v>
      </c>
      <c r="L39" s="20">
        <v>1788</v>
      </c>
      <c r="M39" s="34"/>
      <c r="N39" s="20">
        <v>1209</v>
      </c>
      <c r="O39" s="20">
        <v>1209</v>
      </c>
      <c r="P39" s="34"/>
      <c r="Q39" s="20">
        <v>3256</v>
      </c>
      <c r="R39" s="20">
        <v>2981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249" ht="12.75" customHeight="1">
      <c r="A40" s="18"/>
      <c r="B40" s="20"/>
      <c r="C40" s="20"/>
      <c r="D40" s="34"/>
      <c r="E40" s="20"/>
      <c r="F40" s="20"/>
      <c r="G40" s="34"/>
      <c r="H40" s="20"/>
      <c r="I40" s="31"/>
      <c r="J40" s="34"/>
      <c r="K40" s="20"/>
      <c r="L40" s="20"/>
      <c r="M40" s="34"/>
      <c r="N40" s="20"/>
      <c r="O40" s="20"/>
      <c r="P40" s="34"/>
      <c r="Q40" s="20"/>
      <c r="R40" s="20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pans="1:249" ht="12.75" customHeight="1">
      <c r="A41" s="2" t="s">
        <v>29</v>
      </c>
      <c r="B41" s="19">
        <v>17671</v>
      </c>
      <c r="C41" s="19">
        <f aca="true" t="shared" si="2" ref="C41:C46">F41+I41</f>
        <v>16319</v>
      </c>
      <c r="D41" s="34"/>
      <c r="E41" s="19">
        <v>854</v>
      </c>
      <c r="F41" s="19">
        <f>SUM(F42:F46)</f>
        <v>794</v>
      </c>
      <c r="G41" s="34"/>
      <c r="H41" s="19">
        <v>16817</v>
      </c>
      <c r="I41" s="32">
        <f t="shared" si="1"/>
        <v>15525</v>
      </c>
      <c r="J41" s="34"/>
      <c r="K41" s="19">
        <v>6846</v>
      </c>
      <c r="L41" s="19">
        <f>SUM(L42:L46)</f>
        <v>6254</v>
      </c>
      <c r="M41" s="34"/>
      <c r="N41" s="19">
        <v>2154</v>
      </c>
      <c r="O41" s="19">
        <f>SUM(O42:O46)</f>
        <v>1864</v>
      </c>
      <c r="P41" s="34"/>
      <c r="Q41" s="19">
        <v>7817</v>
      </c>
      <c r="R41" s="19">
        <f>SUM(R42:R46)</f>
        <v>7407</v>
      </c>
      <c r="S41" s="4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spans="1:249" ht="12.75" customHeight="1">
      <c r="A42" s="18" t="s">
        <v>30</v>
      </c>
      <c r="B42" s="20">
        <v>4397</v>
      </c>
      <c r="C42" s="20">
        <f t="shared" si="2"/>
        <v>4294</v>
      </c>
      <c r="D42" s="34"/>
      <c r="E42" s="20">
        <v>188</v>
      </c>
      <c r="F42" s="20">
        <v>134</v>
      </c>
      <c r="G42" s="34"/>
      <c r="H42" s="20">
        <v>4209</v>
      </c>
      <c r="I42" s="31">
        <f t="shared" si="1"/>
        <v>4160</v>
      </c>
      <c r="J42" s="34"/>
      <c r="K42" s="20">
        <v>1738</v>
      </c>
      <c r="L42" s="20">
        <v>1470</v>
      </c>
      <c r="M42" s="34"/>
      <c r="N42" s="20">
        <v>510</v>
      </c>
      <c r="O42" s="20">
        <v>721</v>
      </c>
      <c r="P42" s="34"/>
      <c r="Q42" s="20">
        <v>1961</v>
      </c>
      <c r="R42" s="20">
        <v>1969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</row>
    <row r="43" spans="1:249" ht="12.75" customHeight="1">
      <c r="A43" s="18" t="s">
        <v>31</v>
      </c>
      <c r="B43" s="20">
        <v>5041</v>
      </c>
      <c r="C43" s="20">
        <f t="shared" si="2"/>
        <v>3748</v>
      </c>
      <c r="D43" s="34"/>
      <c r="E43" s="20">
        <v>255</v>
      </c>
      <c r="F43" s="20">
        <v>263</v>
      </c>
      <c r="G43" s="34"/>
      <c r="H43" s="20">
        <v>4786</v>
      </c>
      <c r="I43" s="31">
        <f t="shared" si="1"/>
        <v>3485</v>
      </c>
      <c r="J43" s="34"/>
      <c r="K43" s="20">
        <v>2312</v>
      </c>
      <c r="L43" s="20">
        <v>1038</v>
      </c>
      <c r="M43" s="34"/>
      <c r="N43" s="20">
        <v>538</v>
      </c>
      <c r="O43" s="20">
        <v>315</v>
      </c>
      <c r="P43" s="34"/>
      <c r="Q43" s="20">
        <v>1936</v>
      </c>
      <c r="R43" s="20">
        <v>2132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</row>
    <row r="44" spans="1:249" ht="12.75" customHeight="1">
      <c r="A44" s="18" t="s">
        <v>32</v>
      </c>
      <c r="B44" s="20">
        <v>1824</v>
      </c>
      <c r="C44" s="20">
        <f t="shared" si="2"/>
        <v>1451</v>
      </c>
      <c r="D44" s="34"/>
      <c r="E44" s="20">
        <v>134</v>
      </c>
      <c r="F44" s="20">
        <v>175</v>
      </c>
      <c r="G44" s="34"/>
      <c r="H44" s="20">
        <v>1690</v>
      </c>
      <c r="I44" s="31">
        <f t="shared" si="1"/>
        <v>1276</v>
      </c>
      <c r="J44" s="34"/>
      <c r="K44" s="20">
        <v>426</v>
      </c>
      <c r="L44" s="20">
        <v>344</v>
      </c>
      <c r="M44" s="34"/>
      <c r="N44" s="20">
        <v>244</v>
      </c>
      <c r="O44" s="20">
        <v>190</v>
      </c>
      <c r="P44" s="34"/>
      <c r="Q44" s="20">
        <v>1020</v>
      </c>
      <c r="R44" s="20">
        <v>742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</row>
    <row r="45" spans="1:249" ht="12.75" customHeight="1">
      <c r="A45" s="18" t="s">
        <v>33</v>
      </c>
      <c r="B45" s="20">
        <v>1949</v>
      </c>
      <c r="C45" s="20">
        <f t="shared" si="2"/>
        <v>1869</v>
      </c>
      <c r="D45" s="34"/>
      <c r="E45" s="20">
        <v>70</v>
      </c>
      <c r="F45" s="20">
        <v>68</v>
      </c>
      <c r="G45" s="34"/>
      <c r="H45" s="20">
        <v>1879</v>
      </c>
      <c r="I45" s="31">
        <f t="shared" si="1"/>
        <v>1801</v>
      </c>
      <c r="J45" s="34"/>
      <c r="K45" s="20">
        <v>717</v>
      </c>
      <c r="L45" s="20">
        <v>690</v>
      </c>
      <c r="M45" s="34"/>
      <c r="N45" s="20">
        <v>389</v>
      </c>
      <c r="O45" s="20">
        <v>287</v>
      </c>
      <c r="P45" s="34"/>
      <c r="Q45" s="20">
        <v>773</v>
      </c>
      <c r="R45" s="20">
        <v>824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</row>
    <row r="46" spans="1:249" ht="12.75" customHeight="1">
      <c r="A46" s="18" t="s">
        <v>34</v>
      </c>
      <c r="B46" s="20">
        <v>4460</v>
      </c>
      <c r="C46" s="20">
        <f t="shared" si="2"/>
        <v>4957</v>
      </c>
      <c r="D46" s="34"/>
      <c r="E46" s="20">
        <v>207</v>
      </c>
      <c r="F46" s="20">
        <v>154</v>
      </c>
      <c r="G46" s="34"/>
      <c r="H46" s="20">
        <v>4253</v>
      </c>
      <c r="I46" s="31">
        <f t="shared" si="1"/>
        <v>4803</v>
      </c>
      <c r="J46" s="34"/>
      <c r="K46" s="20">
        <v>1653</v>
      </c>
      <c r="L46" s="20">
        <v>2712</v>
      </c>
      <c r="M46" s="34"/>
      <c r="N46" s="20">
        <v>473</v>
      </c>
      <c r="O46" s="20">
        <v>351</v>
      </c>
      <c r="P46" s="34"/>
      <c r="Q46" s="20">
        <v>2127</v>
      </c>
      <c r="R46" s="20">
        <v>1740</v>
      </c>
      <c r="S46" s="4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</row>
    <row r="47" spans="1:249" ht="12.75" customHeight="1">
      <c r="A47" s="2"/>
      <c r="B47" s="20"/>
      <c r="C47" s="20"/>
      <c r="D47" s="34"/>
      <c r="E47" s="20"/>
      <c r="F47" s="20"/>
      <c r="G47" s="34"/>
      <c r="H47" s="20"/>
      <c r="I47" s="31"/>
      <c r="J47" s="34"/>
      <c r="K47" s="20"/>
      <c r="L47" s="20"/>
      <c r="M47" s="34"/>
      <c r="N47" s="20"/>
      <c r="O47" s="20"/>
      <c r="P47" s="34"/>
      <c r="Q47" s="20"/>
      <c r="R47" s="20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</row>
    <row r="48" spans="1:249" ht="12.75" customHeight="1">
      <c r="A48" s="2" t="s">
        <v>75</v>
      </c>
      <c r="B48" s="19">
        <v>23084</v>
      </c>
      <c r="C48" s="19">
        <f aca="true" t="shared" si="3" ref="C48:C57">F48+I48</f>
        <v>22370</v>
      </c>
      <c r="D48" s="34"/>
      <c r="E48" s="19">
        <v>589</v>
      </c>
      <c r="F48" s="19">
        <f>SUM(F49:F57)</f>
        <v>468</v>
      </c>
      <c r="G48" s="34"/>
      <c r="H48" s="19">
        <v>22495</v>
      </c>
      <c r="I48" s="32">
        <f t="shared" si="1"/>
        <v>21902</v>
      </c>
      <c r="J48" s="34"/>
      <c r="K48" s="19">
        <v>6151</v>
      </c>
      <c r="L48" s="19">
        <f>SUM(L49:L57)</f>
        <v>5675</v>
      </c>
      <c r="M48" s="34"/>
      <c r="N48" s="19">
        <v>2956</v>
      </c>
      <c r="O48" s="19">
        <f>SUM(O49:O57)</f>
        <v>2365</v>
      </c>
      <c r="P48" s="34"/>
      <c r="Q48" s="19">
        <v>13388</v>
      </c>
      <c r="R48" s="19">
        <f>SUM(R49:R57)</f>
        <v>13862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</row>
    <row r="49" spans="1:249" ht="12.75" customHeight="1">
      <c r="A49" s="18" t="s">
        <v>76</v>
      </c>
      <c r="B49" s="20">
        <v>893</v>
      </c>
      <c r="C49" s="20">
        <f t="shared" si="3"/>
        <v>945</v>
      </c>
      <c r="D49" s="34"/>
      <c r="E49" s="20">
        <v>62</v>
      </c>
      <c r="F49" s="20">
        <v>36</v>
      </c>
      <c r="G49" s="34"/>
      <c r="H49" s="20">
        <v>831</v>
      </c>
      <c r="I49" s="31">
        <f t="shared" si="1"/>
        <v>909</v>
      </c>
      <c r="J49" s="34"/>
      <c r="K49" s="20">
        <v>136</v>
      </c>
      <c r="L49" s="20">
        <v>182</v>
      </c>
      <c r="M49" s="34"/>
      <c r="N49" s="20">
        <v>135</v>
      </c>
      <c r="O49" s="20">
        <v>106</v>
      </c>
      <c r="P49" s="34"/>
      <c r="Q49" s="20">
        <v>560</v>
      </c>
      <c r="R49" s="20">
        <v>621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</row>
    <row r="50" spans="1:249" ht="12.75" customHeight="1">
      <c r="A50" s="18" t="s">
        <v>35</v>
      </c>
      <c r="B50" s="20">
        <v>3521</v>
      </c>
      <c r="C50" s="20">
        <f t="shared" si="3"/>
        <v>3812</v>
      </c>
      <c r="D50" s="34"/>
      <c r="E50" s="20">
        <v>102</v>
      </c>
      <c r="F50" s="20">
        <v>68</v>
      </c>
      <c r="G50" s="34"/>
      <c r="H50" s="20">
        <v>3419</v>
      </c>
      <c r="I50" s="31">
        <f t="shared" si="1"/>
        <v>3744</v>
      </c>
      <c r="J50" s="34"/>
      <c r="K50" s="20">
        <v>1308</v>
      </c>
      <c r="L50" s="20">
        <v>1703</v>
      </c>
      <c r="M50" s="34"/>
      <c r="N50" s="20">
        <v>481</v>
      </c>
      <c r="O50" s="20">
        <v>408</v>
      </c>
      <c r="P50" s="34"/>
      <c r="Q50" s="20">
        <v>1630</v>
      </c>
      <c r="R50" s="20">
        <v>1633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</row>
    <row r="51" spans="1:249" ht="12.75" customHeight="1">
      <c r="A51" s="18" t="s">
        <v>36</v>
      </c>
      <c r="B51" s="20">
        <v>4373</v>
      </c>
      <c r="C51" s="20">
        <f t="shared" si="3"/>
        <v>4324</v>
      </c>
      <c r="D51" s="34"/>
      <c r="E51" s="20" t="s">
        <v>79</v>
      </c>
      <c r="F51" s="29">
        <v>7</v>
      </c>
      <c r="G51" s="34"/>
      <c r="H51" s="20">
        <v>4373</v>
      </c>
      <c r="I51" s="31">
        <f t="shared" si="1"/>
        <v>4317</v>
      </c>
      <c r="J51" s="34"/>
      <c r="K51" s="20">
        <v>469</v>
      </c>
      <c r="L51" s="20">
        <v>320</v>
      </c>
      <c r="M51" s="34"/>
      <c r="N51" s="20">
        <v>322</v>
      </c>
      <c r="O51" s="20">
        <v>290</v>
      </c>
      <c r="P51" s="34"/>
      <c r="Q51" s="20">
        <v>3582</v>
      </c>
      <c r="R51" s="20">
        <v>3707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</row>
    <row r="52" spans="1:249" ht="12.75" customHeight="1">
      <c r="A52" s="18" t="s">
        <v>37</v>
      </c>
      <c r="B52" s="20">
        <v>2358</v>
      </c>
      <c r="C52" s="20">
        <f t="shared" si="3"/>
        <v>1962</v>
      </c>
      <c r="D52" s="34"/>
      <c r="E52" s="20">
        <v>94</v>
      </c>
      <c r="F52" s="20">
        <v>70</v>
      </c>
      <c r="G52" s="34"/>
      <c r="H52" s="20">
        <v>2264</v>
      </c>
      <c r="I52" s="31">
        <f t="shared" si="1"/>
        <v>1892</v>
      </c>
      <c r="J52" s="34"/>
      <c r="K52" s="20">
        <v>1009</v>
      </c>
      <c r="L52" s="20">
        <v>405</v>
      </c>
      <c r="M52" s="34"/>
      <c r="N52" s="20">
        <v>231</v>
      </c>
      <c r="O52" s="20">
        <v>235</v>
      </c>
      <c r="P52" s="34"/>
      <c r="Q52" s="20">
        <v>1024</v>
      </c>
      <c r="R52" s="20">
        <v>1252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</row>
    <row r="53" spans="1:249" ht="12.75" customHeight="1">
      <c r="A53" s="18" t="s">
        <v>38</v>
      </c>
      <c r="B53" s="20">
        <v>2828</v>
      </c>
      <c r="C53" s="20">
        <f t="shared" si="3"/>
        <v>2663</v>
      </c>
      <c r="D53" s="34"/>
      <c r="E53" s="20">
        <v>66</v>
      </c>
      <c r="F53" s="20">
        <v>66</v>
      </c>
      <c r="G53" s="34"/>
      <c r="H53" s="20">
        <v>2762</v>
      </c>
      <c r="I53" s="31">
        <f t="shared" si="1"/>
        <v>2597</v>
      </c>
      <c r="J53" s="34"/>
      <c r="K53" s="20">
        <v>814</v>
      </c>
      <c r="L53" s="20">
        <v>455</v>
      </c>
      <c r="M53" s="34"/>
      <c r="N53" s="20">
        <v>395</v>
      </c>
      <c r="O53" s="20">
        <v>319</v>
      </c>
      <c r="P53" s="34"/>
      <c r="Q53" s="20">
        <v>1553</v>
      </c>
      <c r="R53" s="20">
        <v>1823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</row>
    <row r="54" spans="1:249" ht="12.75" customHeight="1">
      <c r="A54" s="18" t="s">
        <v>39</v>
      </c>
      <c r="B54" s="20">
        <v>1227</v>
      </c>
      <c r="C54" s="20">
        <f t="shared" si="3"/>
        <v>1081</v>
      </c>
      <c r="D54" s="34"/>
      <c r="E54" s="20">
        <v>59</v>
      </c>
      <c r="F54" s="20">
        <v>59</v>
      </c>
      <c r="G54" s="34"/>
      <c r="H54" s="20">
        <v>1168</v>
      </c>
      <c r="I54" s="31">
        <f t="shared" si="1"/>
        <v>1022</v>
      </c>
      <c r="J54" s="34"/>
      <c r="K54" s="20">
        <v>248</v>
      </c>
      <c r="L54" s="20">
        <v>217</v>
      </c>
      <c r="M54" s="34"/>
      <c r="N54" s="20">
        <v>235</v>
      </c>
      <c r="O54" s="20">
        <v>161</v>
      </c>
      <c r="P54" s="34"/>
      <c r="Q54" s="20">
        <v>685</v>
      </c>
      <c r="R54" s="20">
        <v>644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</row>
    <row r="55" spans="1:249" ht="12.75" customHeight="1">
      <c r="A55" s="18" t="s">
        <v>40</v>
      </c>
      <c r="B55" s="20">
        <v>944</v>
      </c>
      <c r="C55" s="20">
        <f t="shared" si="3"/>
        <v>933</v>
      </c>
      <c r="D55" s="34"/>
      <c r="E55" s="20">
        <v>37</v>
      </c>
      <c r="F55" s="20">
        <v>39</v>
      </c>
      <c r="G55" s="34"/>
      <c r="H55" s="20">
        <v>907</v>
      </c>
      <c r="I55" s="31">
        <f t="shared" si="1"/>
        <v>894</v>
      </c>
      <c r="J55" s="34"/>
      <c r="K55" s="20">
        <v>451</v>
      </c>
      <c r="L55" s="20">
        <v>411</v>
      </c>
      <c r="M55" s="34"/>
      <c r="N55" s="20">
        <v>166</v>
      </c>
      <c r="O55" s="20">
        <v>147</v>
      </c>
      <c r="P55" s="34"/>
      <c r="Q55" s="20">
        <v>290</v>
      </c>
      <c r="R55" s="20">
        <v>336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</row>
    <row r="56" spans="1:249" ht="12.75" customHeight="1">
      <c r="A56" s="18" t="s">
        <v>41</v>
      </c>
      <c r="B56" s="20">
        <v>5636</v>
      </c>
      <c r="C56" s="20">
        <f t="shared" si="3"/>
        <v>5528</v>
      </c>
      <c r="D56" s="34"/>
      <c r="E56" s="20">
        <v>124</v>
      </c>
      <c r="F56" s="20">
        <v>93</v>
      </c>
      <c r="G56" s="34"/>
      <c r="H56" s="20">
        <v>5512</v>
      </c>
      <c r="I56" s="31">
        <f t="shared" si="1"/>
        <v>5435</v>
      </c>
      <c r="J56" s="34"/>
      <c r="K56" s="20">
        <v>1533</v>
      </c>
      <c r="L56" s="20">
        <v>1804</v>
      </c>
      <c r="M56" s="34"/>
      <c r="N56" s="20">
        <v>759</v>
      </c>
      <c r="O56" s="20">
        <v>550</v>
      </c>
      <c r="P56" s="34"/>
      <c r="Q56" s="20">
        <v>3220</v>
      </c>
      <c r="R56" s="20">
        <v>3081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</row>
    <row r="57" spans="1:249" ht="12.75" customHeight="1">
      <c r="A57" s="18" t="s">
        <v>42</v>
      </c>
      <c r="B57" s="20">
        <v>1304</v>
      </c>
      <c r="C57" s="20">
        <f t="shared" si="3"/>
        <v>1122</v>
      </c>
      <c r="D57" s="34"/>
      <c r="E57" s="20">
        <v>45</v>
      </c>
      <c r="F57" s="20">
        <v>30</v>
      </c>
      <c r="G57" s="34"/>
      <c r="H57" s="20">
        <v>1259</v>
      </c>
      <c r="I57" s="31">
        <f t="shared" si="1"/>
        <v>1092</v>
      </c>
      <c r="J57" s="34"/>
      <c r="K57" s="20">
        <v>183</v>
      </c>
      <c r="L57" s="20">
        <v>178</v>
      </c>
      <c r="M57" s="34"/>
      <c r="N57" s="20">
        <v>232</v>
      </c>
      <c r="O57" s="20">
        <v>149</v>
      </c>
      <c r="P57" s="34"/>
      <c r="Q57" s="20">
        <v>844</v>
      </c>
      <c r="R57" s="20">
        <v>765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</row>
    <row r="58" spans="1:249" ht="12.75" customHeight="1">
      <c r="A58" s="18"/>
      <c r="B58" s="26"/>
      <c r="C58" s="26"/>
      <c r="D58" s="34"/>
      <c r="E58" s="26"/>
      <c r="F58" s="26"/>
      <c r="G58" s="34"/>
      <c r="H58" s="26"/>
      <c r="I58" s="31"/>
      <c r="J58" s="34"/>
      <c r="K58" s="26"/>
      <c r="L58" s="26"/>
      <c r="M58" s="34"/>
      <c r="N58" s="26"/>
      <c r="O58" s="26"/>
      <c r="P58" s="34"/>
      <c r="Q58" s="26"/>
      <c r="R58" s="26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</row>
    <row r="59" spans="1:249" ht="12.75" customHeight="1">
      <c r="A59" s="21" t="s">
        <v>43</v>
      </c>
      <c r="B59" s="22">
        <v>101747</v>
      </c>
      <c r="C59" s="22">
        <f>F59+I59</f>
        <v>101395</v>
      </c>
      <c r="D59" s="34"/>
      <c r="E59" s="22">
        <v>831</v>
      </c>
      <c r="F59" s="22">
        <f>SUM(F60:F63)</f>
        <v>729</v>
      </c>
      <c r="G59" s="34"/>
      <c r="H59" s="22">
        <v>100916</v>
      </c>
      <c r="I59" s="32">
        <f t="shared" si="1"/>
        <v>100666</v>
      </c>
      <c r="J59" s="34"/>
      <c r="K59" s="22">
        <v>39951</v>
      </c>
      <c r="L59" s="22">
        <f>SUM(L60:L63)</f>
        <v>38873</v>
      </c>
      <c r="M59" s="34"/>
      <c r="N59" s="22">
        <v>10496</v>
      </c>
      <c r="O59" s="22">
        <f>SUM(O60:O63)</f>
        <v>11306</v>
      </c>
      <c r="P59" s="34"/>
      <c r="Q59" s="22">
        <v>50469</v>
      </c>
      <c r="R59" s="22">
        <f>SUM(R60:R63)</f>
        <v>50487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</row>
    <row r="60" spans="1:249" ht="12.75" customHeight="1">
      <c r="A60" s="23" t="s">
        <v>44</v>
      </c>
      <c r="B60" s="24">
        <v>86126</v>
      </c>
      <c r="C60" s="24">
        <f>F60+I60</f>
        <v>86058</v>
      </c>
      <c r="D60" s="34"/>
      <c r="E60" s="24">
        <v>397</v>
      </c>
      <c r="F60" s="24">
        <v>319</v>
      </c>
      <c r="G60" s="34"/>
      <c r="H60" s="24">
        <v>85729</v>
      </c>
      <c r="I60" s="31">
        <f t="shared" si="1"/>
        <v>85739</v>
      </c>
      <c r="J60" s="34"/>
      <c r="K60" s="24">
        <v>36211</v>
      </c>
      <c r="L60" s="24">
        <v>34693</v>
      </c>
      <c r="M60" s="34"/>
      <c r="N60" s="24">
        <v>7843</v>
      </c>
      <c r="O60" s="24">
        <v>8306</v>
      </c>
      <c r="P60" s="34"/>
      <c r="Q60" s="24">
        <v>41675</v>
      </c>
      <c r="R60" s="24">
        <v>42740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</row>
    <row r="61" spans="1:249" ht="12.75" customHeight="1">
      <c r="A61" s="23" t="s">
        <v>45</v>
      </c>
      <c r="B61" s="24">
        <v>6251</v>
      </c>
      <c r="C61" s="24">
        <f>F61+I61</f>
        <v>5668</v>
      </c>
      <c r="D61" s="34"/>
      <c r="E61" s="24">
        <v>139</v>
      </c>
      <c r="F61" s="24">
        <v>106</v>
      </c>
      <c r="G61" s="34"/>
      <c r="H61" s="24">
        <v>6112</v>
      </c>
      <c r="I61" s="31">
        <f t="shared" si="1"/>
        <v>5562</v>
      </c>
      <c r="J61" s="34"/>
      <c r="K61" s="24">
        <v>1654</v>
      </c>
      <c r="L61" s="24">
        <v>1732</v>
      </c>
      <c r="M61" s="34"/>
      <c r="N61" s="24">
        <v>837</v>
      </c>
      <c r="O61" s="24">
        <v>887</v>
      </c>
      <c r="P61" s="34"/>
      <c r="Q61" s="24">
        <v>3621</v>
      </c>
      <c r="R61" s="24">
        <v>2943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</row>
    <row r="62" spans="1:249" ht="12.75" customHeight="1">
      <c r="A62" s="23" t="s">
        <v>46</v>
      </c>
      <c r="B62" s="24">
        <v>3913</v>
      </c>
      <c r="C62" s="24">
        <f>F62+I62</f>
        <v>4084</v>
      </c>
      <c r="D62" s="34"/>
      <c r="E62" s="24">
        <v>160</v>
      </c>
      <c r="F62" s="24">
        <v>170</v>
      </c>
      <c r="G62" s="34"/>
      <c r="H62" s="24">
        <v>3753</v>
      </c>
      <c r="I62" s="31">
        <f t="shared" si="1"/>
        <v>3914</v>
      </c>
      <c r="J62" s="34"/>
      <c r="K62" s="24">
        <v>837</v>
      </c>
      <c r="L62" s="24">
        <v>885</v>
      </c>
      <c r="M62" s="34"/>
      <c r="N62" s="24">
        <v>809</v>
      </c>
      <c r="O62" s="24">
        <v>1042</v>
      </c>
      <c r="P62" s="34"/>
      <c r="Q62" s="24">
        <v>2107</v>
      </c>
      <c r="R62" s="24">
        <v>1987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</row>
    <row r="63" spans="1:249" ht="12.75" customHeight="1">
      <c r="A63" s="23" t="s">
        <v>47</v>
      </c>
      <c r="B63" s="24">
        <v>5457</v>
      </c>
      <c r="C63" s="24">
        <f>F63+I63</f>
        <v>5585</v>
      </c>
      <c r="D63" s="34"/>
      <c r="E63" s="24">
        <v>135</v>
      </c>
      <c r="F63" s="24">
        <v>134</v>
      </c>
      <c r="G63" s="34"/>
      <c r="H63" s="24">
        <v>5322</v>
      </c>
      <c r="I63" s="31">
        <f t="shared" si="1"/>
        <v>5451</v>
      </c>
      <c r="J63" s="34"/>
      <c r="K63" s="24">
        <v>1249</v>
      </c>
      <c r="L63" s="24">
        <v>1563</v>
      </c>
      <c r="M63" s="34"/>
      <c r="N63" s="24">
        <v>1007</v>
      </c>
      <c r="O63" s="24">
        <v>1071</v>
      </c>
      <c r="P63" s="34"/>
      <c r="Q63" s="24">
        <v>3066</v>
      </c>
      <c r="R63" s="24">
        <v>2817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</row>
    <row r="64" spans="1:249" ht="12.75" customHeight="1">
      <c r="A64" s="23"/>
      <c r="B64" s="24"/>
      <c r="C64" s="24"/>
      <c r="D64" s="34"/>
      <c r="E64" s="24"/>
      <c r="F64" s="24"/>
      <c r="G64" s="34"/>
      <c r="H64" s="24"/>
      <c r="I64" s="31"/>
      <c r="J64" s="34"/>
      <c r="K64" s="24"/>
      <c r="L64" s="24"/>
      <c r="M64" s="34"/>
      <c r="N64" s="24"/>
      <c r="O64" s="24"/>
      <c r="P64" s="34"/>
      <c r="Q64" s="24"/>
      <c r="R64" s="24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</row>
    <row r="65" spans="1:249" ht="12.75" customHeight="1">
      <c r="A65" s="21" t="s">
        <v>48</v>
      </c>
      <c r="B65" s="22">
        <v>52984</v>
      </c>
      <c r="C65" s="22">
        <f>F65+I65</f>
        <v>55232</v>
      </c>
      <c r="D65" s="34"/>
      <c r="E65" s="22">
        <v>720</v>
      </c>
      <c r="F65" s="22">
        <f>SUM(F66:F68)</f>
        <v>851</v>
      </c>
      <c r="G65" s="34"/>
      <c r="H65" s="22">
        <v>52264</v>
      </c>
      <c r="I65" s="32">
        <f t="shared" si="1"/>
        <v>54381</v>
      </c>
      <c r="J65" s="34"/>
      <c r="K65" s="22">
        <v>20270</v>
      </c>
      <c r="L65" s="22">
        <f>SUM(L66:L68)</f>
        <v>22647</v>
      </c>
      <c r="M65" s="34"/>
      <c r="N65" s="22">
        <v>5535</v>
      </c>
      <c r="O65" s="22">
        <f>SUM(O66:O68)</f>
        <v>6298</v>
      </c>
      <c r="P65" s="34"/>
      <c r="Q65" s="22">
        <v>26459</v>
      </c>
      <c r="R65" s="22">
        <f>SUM(R66:R68)</f>
        <v>25436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</row>
    <row r="66" spans="1:249" ht="12.75" customHeight="1">
      <c r="A66" s="23" t="s">
        <v>49</v>
      </c>
      <c r="B66" s="24">
        <v>19849</v>
      </c>
      <c r="C66" s="24">
        <f>F66+I66</f>
        <v>17610</v>
      </c>
      <c r="D66" s="34"/>
      <c r="E66" s="24">
        <v>257</v>
      </c>
      <c r="F66" s="24">
        <v>243</v>
      </c>
      <c r="G66" s="34"/>
      <c r="H66" s="24">
        <v>19592</v>
      </c>
      <c r="I66" s="31">
        <f t="shared" si="1"/>
        <v>17367</v>
      </c>
      <c r="J66" s="34"/>
      <c r="K66" s="24">
        <v>7133</v>
      </c>
      <c r="L66" s="24">
        <v>6350</v>
      </c>
      <c r="M66" s="34"/>
      <c r="N66" s="24">
        <v>2347</v>
      </c>
      <c r="O66" s="24">
        <v>2389</v>
      </c>
      <c r="P66" s="34"/>
      <c r="Q66" s="24">
        <v>10112</v>
      </c>
      <c r="R66" s="24">
        <v>8628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</row>
    <row r="67" spans="1:18" ht="12.75" customHeight="1">
      <c r="A67" s="23" t="s">
        <v>50</v>
      </c>
      <c r="B67" s="24">
        <v>6805</v>
      </c>
      <c r="C67" s="24">
        <f>F67+I67</f>
        <v>8638</v>
      </c>
      <c r="D67" s="34"/>
      <c r="E67" s="24">
        <v>98</v>
      </c>
      <c r="F67" s="24">
        <v>109</v>
      </c>
      <c r="G67" s="34"/>
      <c r="H67" s="24">
        <v>6707</v>
      </c>
      <c r="I67" s="31">
        <f t="shared" si="1"/>
        <v>8529</v>
      </c>
      <c r="J67" s="34"/>
      <c r="K67" s="24">
        <v>3674</v>
      </c>
      <c r="L67" s="24">
        <v>5103</v>
      </c>
      <c r="M67" s="34"/>
      <c r="N67" s="24">
        <v>563</v>
      </c>
      <c r="O67" s="24">
        <v>1055</v>
      </c>
      <c r="P67" s="34"/>
      <c r="Q67" s="24">
        <v>2470</v>
      </c>
      <c r="R67" s="24">
        <v>2371</v>
      </c>
    </row>
    <row r="68" spans="1:18" ht="12.75" customHeight="1">
      <c r="A68" s="23" t="s">
        <v>51</v>
      </c>
      <c r="B68" s="24">
        <v>26330</v>
      </c>
      <c r="C68" s="24">
        <f>F68+I68</f>
        <v>28984</v>
      </c>
      <c r="D68" s="34"/>
      <c r="E68" s="24">
        <v>365</v>
      </c>
      <c r="F68" s="24">
        <v>499</v>
      </c>
      <c r="G68" s="34"/>
      <c r="H68" s="24">
        <v>25965</v>
      </c>
      <c r="I68" s="31">
        <f t="shared" si="1"/>
        <v>28485</v>
      </c>
      <c r="J68" s="34"/>
      <c r="K68" s="24">
        <v>9463</v>
      </c>
      <c r="L68" s="24">
        <v>11194</v>
      </c>
      <c r="M68" s="34"/>
      <c r="N68" s="24">
        <v>2625</v>
      </c>
      <c r="O68" s="24">
        <v>2854</v>
      </c>
      <c r="P68" s="34"/>
      <c r="Q68" s="24">
        <v>13877</v>
      </c>
      <c r="R68" s="24">
        <v>14437</v>
      </c>
    </row>
    <row r="69" spans="1:18" ht="12.75" customHeight="1">
      <c r="A69" s="23"/>
      <c r="B69" s="24"/>
      <c r="C69" s="24"/>
      <c r="D69" s="34"/>
      <c r="E69" s="24"/>
      <c r="F69" s="24"/>
      <c r="G69" s="34"/>
      <c r="H69" s="24"/>
      <c r="I69" s="31"/>
      <c r="J69" s="34"/>
      <c r="K69" s="24"/>
      <c r="L69" s="24"/>
      <c r="M69" s="34"/>
      <c r="N69" s="24"/>
      <c r="O69" s="24"/>
      <c r="P69" s="34"/>
      <c r="Q69" s="24"/>
      <c r="R69" s="24"/>
    </row>
    <row r="70" spans="1:18" ht="12.75" customHeight="1">
      <c r="A70" s="21" t="s">
        <v>52</v>
      </c>
      <c r="B70" s="22">
        <v>8508</v>
      </c>
      <c r="C70" s="22">
        <f>F70+I70</f>
        <v>7711</v>
      </c>
      <c r="D70" s="34"/>
      <c r="E70" s="22">
        <v>495</v>
      </c>
      <c r="F70" s="22">
        <f>SUM(F71:F72)</f>
        <v>488</v>
      </c>
      <c r="G70" s="34"/>
      <c r="H70" s="22">
        <v>8013</v>
      </c>
      <c r="I70" s="32">
        <f t="shared" si="1"/>
        <v>7223</v>
      </c>
      <c r="J70" s="34"/>
      <c r="K70" s="22">
        <v>1241</v>
      </c>
      <c r="L70" s="22">
        <f>SUM(L71:L72)</f>
        <v>1248</v>
      </c>
      <c r="M70" s="34"/>
      <c r="N70" s="22">
        <v>1172</v>
      </c>
      <c r="O70" s="22">
        <f>SUM(O71:O72)</f>
        <v>853</v>
      </c>
      <c r="P70" s="34"/>
      <c r="Q70" s="22">
        <v>5600</v>
      </c>
      <c r="R70" s="22">
        <f>SUM(R71:R72)</f>
        <v>5122</v>
      </c>
    </row>
    <row r="71" spans="1:18" ht="12.75" customHeight="1">
      <c r="A71" s="23" t="s">
        <v>53</v>
      </c>
      <c r="B71" s="24">
        <v>5237</v>
      </c>
      <c r="C71" s="24">
        <f>F71+I71</f>
        <v>4722</v>
      </c>
      <c r="D71" s="34"/>
      <c r="E71" s="24">
        <v>280</v>
      </c>
      <c r="F71" s="24">
        <v>286</v>
      </c>
      <c r="G71" s="34"/>
      <c r="H71" s="24">
        <v>4957</v>
      </c>
      <c r="I71" s="31">
        <f t="shared" si="1"/>
        <v>4436</v>
      </c>
      <c r="J71" s="34"/>
      <c r="K71" s="24">
        <v>648</v>
      </c>
      <c r="L71" s="24">
        <v>788</v>
      </c>
      <c r="M71" s="34"/>
      <c r="N71" s="24">
        <v>740</v>
      </c>
      <c r="O71" s="24">
        <v>454</v>
      </c>
      <c r="P71" s="34"/>
      <c r="Q71" s="24">
        <v>3569</v>
      </c>
      <c r="R71" s="24">
        <v>3194</v>
      </c>
    </row>
    <row r="72" spans="1:18" ht="12.75" customHeight="1">
      <c r="A72" s="23" t="s">
        <v>54</v>
      </c>
      <c r="B72" s="24">
        <v>3271</v>
      </c>
      <c r="C72" s="24">
        <f>F72+I72</f>
        <v>2989</v>
      </c>
      <c r="D72" s="34"/>
      <c r="E72" s="24">
        <v>215</v>
      </c>
      <c r="F72" s="24">
        <v>202</v>
      </c>
      <c r="G72" s="34"/>
      <c r="H72" s="24">
        <v>3056</v>
      </c>
      <c r="I72" s="31">
        <f t="shared" si="1"/>
        <v>2787</v>
      </c>
      <c r="J72" s="34"/>
      <c r="K72" s="24">
        <v>593</v>
      </c>
      <c r="L72" s="24">
        <v>460</v>
      </c>
      <c r="M72" s="34"/>
      <c r="N72" s="24">
        <v>432</v>
      </c>
      <c r="O72" s="24">
        <v>399</v>
      </c>
      <c r="P72" s="34"/>
      <c r="Q72" s="24">
        <v>2031</v>
      </c>
      <c r="R72" s="24">
        <v>1928</v>
      </c>
    </row>
    <row r="73" spans="1:18" ht="12.75" customHeight="1">
      <c r="A73" s="23"/>
      <c r="B73" s="24"/>
      <c r="C73" s="24"/>
      <c r="D73" s="34"/>
      <c r="E73" s="24"/>
      <c r="F73" s="24"/>
      <c r="G73" s="34"/>
      <c r="H73" s="24"/>
      <c r="I73" s="31"/>
      <c r="J73" s="34"/>
      <c r="K73" s="24"/>
      <c r="L73" s="24"/>
      <c r="M73" s="34"/>
      <c r="N73" s="24"/>
      <c r="O73" s="24"/>
      <c r="P73" s="34"/>
      <c r="Q73" s="24"/>
      <c r="R73" s="24"/>
    </row>
    <row r="74" spans="1:18" ht="12.75" customHeight="1">
      <c r="A74" s="21" t="s">
        <v>55</v>
      </c>
      <c r="B74" s="22">
        <v>28777</v>
      </c>
      <c r="C74" s="22">
        <f>F74+I74</f>
        <v>28780</v>
      </c>
      <c r="D74" s="34"/>
      <c r="E74" s="22">
        <v>1840</v>
      </c>
      <c r="F74" s="22">
        <f>SUM(F75:F78)</f>
        <v>1692</v>
      </c>
      <c r="G74" s="34"/>
      <c r="H74" s="22">
        <v>26937</v>
      </c>
      <c r="I74" s="32">
        <f t="shared" si="1"/>
        <v>27088</v>
      </c>
      <c r="J74" s="34"/>
      <c r="K74" s="22">
        <v>11533</v>
      </c>
      <c r="L74" s="22">
        <f>SUM(L75:L78)</f>
        <v>10335</v>
      </c>
      <c r="M74" s="34"/>
      <c r="N74" s="22">
        <v>2830</v>
      </c>
      <c r="O74" s="22">
        <f>SUM(O75:O78)</f>
        <v>3097</v>
      </c>
      <c r="P74" s="34"/>
      <c r="Q74" s="22">
        <v>12574</v>
      </c>
      <c r="R74" s="22">
        <f>SUM(R75:R78)</f>
        <v>13656</v>
      </c>
    </row>
    <row r="75" spans="1:18" ht="12.75" customHeight="1">
      <c r="A75" s="23" t="s">
        <v>56</v>
      </c>
      <c r="B75" s="24">
        <v>10170</v>
      </c>
      <c r="C75" s="24">
        <f>F75+I75</f>
        <v>11498</v>
      </c>
      <c r="D75" s="34"/>
      <c r="E75" s="24">
        <v>589</v>
      </c>
      <c r="F75" s="24">
        <v>619</v>
      </c>
      <c r="G75" s="34"/>
      <c r="H75" s="24">
        <v>9581</v>
      </c>
      <c r="I75" s="31">
        <f t="shared" si="1"/>
        <v>10879</v>
      </c>
      <c r="J75" s="34"/>
      <c r="K75" s="24">
        <v>3309</v>
      </c>
      <c r="L75" s="24">
        <v>4211</v>
      </c>
      <c r="M75" s="34"/>
      <c r="N75" s="24">
        <v>989</v>
      </c>
      <c r="O75" s="24">
        <v>1151</v>
      </c>
      <c r="P75" s="34"/>
      <c r="Q75" s="24">
        <v>5283</v>
      </c>
      <c r="R75" s="24">
        <v>5517</v>
      </c>
    </row>
    <row r="76" spans="1:18" ht="12.75" customHeight="1">
      <c r="A76" s="23" t="s">
        <v>57</v>
      </c>
      <c r="B76" s="24">
        <v>2435</v>
      </c>
      <c r="C76" s="24">
        <f>F76+I76</f>
        <v>3018</v>
      </c>
      <c r="D76" s="34"/>
      <c r="E76" s="24">
        <v>201</v>
      </c>
      <c r="F76" s="24">
        <v>138</v>
      </c>
      <c r="G76" s="34"/>
      <c r="H76" s="24">
        <v>2234</v>
      </c>
      <c r="I76" s="31">
        <f t="shared" si="1"/>
        <v>2880</v>
      </c>
      <c r="J76" s="34"/>
      <c r="K76" s="24">
        <v>552</v>
      </c>
      <c r="L76" s="24">
        <v>688</v>
      </c>
      <c r="M76" s="34"/>
      <c r="N76" s="24">
        <v>416</v>
      </c>
      <c r="O76" s="24">
        <v>616</v>
      </c>
      <c r="P76" s="34"/>
      <c r="Q76" s="24">
        <v>1266</v>
      </c>
      <c r="R76" s="24">
        <v>1576</v>
      </c>
    </row>
    <row r="77" spans="1:18" ht="12.75" customHeight="1">
      <c r="A77" s="23" t="s">
        <v>58</v>
      </c>
      <c r="B77" s="24">
        <v>2337</v>
      </c>
      <c r="C77" s="24">
        <f>F77+I77</f>
        <v>2464</v>
      </c>
      <c r="D77" s="34"/>
      <c r="E77" s="24">
        <v>42</v>
      </c>
      <c r="F77" s="24">
        <v>88</v>
      </c>
      <c r="G77" s="34"/>
      <c r="H77" s="24">
        <v>2295</v>
      </c>
      <c r="I77" s="31">
        <f t="shared" si="1"/>
        <v>2376</v>
      </c>
      <c r="J77" s="34"/>
      <c r="K77" s="24">
        <v>660</v>
      </c>
      <c r="L77" s="24">
        <v>643</v>
      </c>
      <c r="M77" s="34"/>
      <c r="N77" s="24">
        <v>317</v>
      </c>
      <c r="O77" s="24">
        <v>372</v>
      </c>
      <c r="P77" s="34"/>
      <c r="Q77" s="24">
        <v>1318</v>
      </c>
      <c r="R77" s="24">
        <v>1361</v>
      </c>
    </row>
    <row r="78" spans="1:18" ht="12.75" customHeight="1">
      <c r="A78" s="23" t="s">
        <v>59</v>
      </c>
      <c r="B78" s="24">
        <v>13835</v>
      </c>
      <c r="C78" s="24">
        <f>F78+I78</f>
        <v>11800</v>
      </c>
      <c r="D78" s="34"/>
      <c r="E78" s="24">
        <v>1008</v>
      </c>
      <c r="F78" s="24">
        <v>847</v>
      </c>
      <c r="G78" s="34"/>
      <c r="H78" s="24">
        <v>12827</v>
      </c>
      <c r="I78" s="31">
        <f t="shared" si="1"/>
        <v>10953</v>
      </c>
      <c r="J78" s="34"/>
      <c r="K78" s="24">
        <v>7012</v>
      </c>
      <c r="L78" s="24">
        <v>4793</v>
      </c>
      <c r="M78" s="34"/>
      <c r="N78" s="24">
        <v>1108</v>
      </c>
      <c r="O78" s="24">
        <v>958</v>
      </c>
      <c r="P78" s="34"/>
      <c r="Q78" s="24">
        <v>4707</v>
      </c>
      <c r="R78" s="24">
        <v>5202</v>
      </c>
    </row>
    <row r="79" spans="1:18" ht="12.75" customHeight="1">
      <c r="A79" s="23"/>
      <c r="B79" s="24"/>
      <c r="C79" s="24"/>
      <c r="D79" s="34"/>
      <c r="E79" s="24"/>
      <c r="F79" s="24"/>
      <c r="G79" s="34"/>
      <c r="H79" s="24"/>
      <c r="I79" s="31"/>
      <c r="J79" s="34"/>
      <c r="K79" s="24"/>
      <c r="L79" s="24"/>
      <c r="M79" s="34"/>
      <c r="N79" s="24"/>
      <c r="O79" s="24"/>
      <c r="P79" s="34"/>
      <c r="Q79" s="24"/>
      <c r="R79" s="24"/>
    </row>
    <row r="80" spans="1:18" ht="12.75" customHeight="1">
      <c r="A80" s="21" t="s">
        <v>60</v>
      </c>
      <c r="B80" s="22">
        <v>99641</v>
      </c>
      <c r="C80" s="22">
        <f>F80+I80</f>
        <v>97868</v>
      </c>
      <c r="D80" s="34"/>
      <c r="E80" s="22">
        <v>418</v>
      </c>
      <c r="F80" s="22">
        <f>SUM(F81:F81)</f>
        <v>393</v>
      </c>
      <c r="G80" s="34"/>
      <c r="H80" s="22">
        <v>99223</v>
      </c>
      <c r="I80" s="32">
        <f aca="true" t="shared" si="4" ref="I80:I98">L80+O80+R80</f>
        <v>97475</v>
      </c>
      <c r="J80" s="34"/>
      <c r="K80" s="22">
        <v>17108</v>
      </c>
      <c r="L80" s="22">
        <f>SUM(L81:L81)</f>
        <v>17588</v>
      </c>
      <c r="M80" s="34"/>
      <c r="N80" s="22">
        <v>10666</v>
      </c>
      <c r="O80" s="22">
        <f>SUM(O81:O81)</f>
        <v>7441</v>
      </c>
      <c r="P80" s="34"/>
      <c r="Q80" s="22">
        <v>71449</v>
      </c>
      <c r="R80" s="22">
        <f>SUM(R81:R81)</f>
        <v>72446</v>
      </c>
    </row>
    <row r="81" spans="1:18" ht="12.75" customHeight="1">
      <c r="A81" s="23" t="s">
        <v>61</v>
      </c>
      <c r="B81" s="24">
        <v>99641</v>
      </c>
      <c r="C81" s="24">
        <f>F81+I81</f>
        <v>97868</v>
      </c>
      <c r="D81" s="34"/>
      <c r="E81" s="24">
        <v>418</v>
      </c>
      <c r="F81" s="24">
        <v>393</v>
      </c>
      <c r="G81" s="34"/>
      <c r="H81" s="24">
        <v>99223</v>
      </c>
      <c r="I81" s="31">
        <f t="shared" si="4"/>
        <v>97475</v>
      </c>
      <c r="J81" s="34"/>
      <c r="K81" s="24">
        <v>17108</v>
      </c>
      <c r="L81" s="24">
        <v>17588</v>
      </c>
      <c r="M81" s="34"/>
      <c r="N81" s="24">
        <v>10666</v>
      </c>
      <c r="O81" s="24">
        <v>7441</v>
      </c>
      <c r="P81" s="34"/>
      <c r="Q81" s="24">
        <v>71449</v>
      </c>
      <c r="R81" s="24">
        <v>72446</v>
      </c>
    </row>
    <row r="82" spans="1:18" ht="12.75" customHeight="1">
      <c r="A82" s="23"/>
      <c r="B82" s="24"/>
      <c r="C82" s="24"/>
      <c r="D82" s="34"/>
      <c r="E82" s="24"/>
      <c r="F82" s="24"/>
      <c r="G82" s="34"/>
      <c r="H82" s="24"/>
      <c r="I82" s="32"/>
      <c r="J82" s="34"/>
      <c r="K82" s="24"/>
      <c r="L82" s="24"/>
      <c r="M82" s="34"/>
      <c r="N82" s="24"/>
      <c r="O82" s="24"/>
      <c r="P82" s="34"/>
      <c r="Q82" s="24"/>
      <c r="R82" s="24"/>
    </row>
    <row r="83" spans="1:18" ht="12.75" customHeight="1">
      <c r="A83" s="21" t="s">
        <v>62</v>
      </c>
      <c r="B83" s="22">
        <v>8772</v>
      </c>
      <c r="C83" s="22">
        <f>F83+I83</f>
        <v>8645</v>
      </c>
      <c r="D83" s="34"/>
      <c r="E83" s="22">
        <v>345</v>
      </c>
      <c r="F83" s="22">
        <f>SUM(F84:F84)</f>
        <v>650</v>
      </c>
      <c r="G83" s="34"/>
      <c r="H83" s="22">
        <v>8427</v>
      </c>
      <c r="I83" s="32">
        <f t="shared" si="4"/>
        <v>7995</v>
      </c>
      <c r="J83" s="34"/>
      <c r="K83" s="22">
        <v>2963</v>
      </c>
      <c r="L83" s="22">
        <f>SUM(L84:L84)</f>
        <v>2696</v>
      </c>
      <c r="M83" s="34"/>
      <c r="N83" s="22">
        <v>912</v>
      </c>
      <c r="O83" s="22">
        <f>SUM(O84:O84)</f>
        <v>974</v>
      </c>
      <c r="P83" s="34"/>
      <c r="Q83" s="22">
        <v>4552</v>
      </c>
      <c r="R83" s="22">
        <f>SUM(R84:R84)</f>
        <v>4325</v>
      </c>
    </row>
    <row r="84" spans="1:18" ht="12.75" customHeight="1">
      <c r="A84" s="23" t="s">
        <v>63</v>
      </c>
      <c r="B84" s="24">
        <v>8772</v>
      </c>
      <c r="C84" s="24">
        <f>F84+I84</f>
        <v>8645</v>
      </c>
      <c r="D84" s="34"/>
      <c r="E84" s="24">
        <v>345</v>
      </c>
      <c r="F84" s="24">
        <v>650</v>
      </c>
      <c r="G84" s="34"/>
      <c r="H84" s="24">
        <v>8427</v>
      </c>
      <c r="I84" s="31">
        <f t="shared" si="4"/>
        <v>7995</v>
      </c>
      <c r="J84" s="34"/>
      <c r="K84" s="24">
        <v>2963</v>
      </c>
      <c r="L84" s="24">
        <v>2696</v>
      </c>
      <c r="M84" s="34"/>
      <c r="N84" s="24">
        <v>912</v>
      </c>
      <c r="O84" s="24">
        <v>974</v>
      </c>
      <c r="P84" s="34"/>
      <c r="Q84" s="24">
        <v>4552</v>
      </c>
      <c r="R84" s="24">
        <v>4325</v>
      </c>
    </row>
    <row r="85" spans="1:18" ht="12.75" customHeight="1">
      <c r="A85" s="21"/>
      <c r="B85" s="24"/>
      <c r="C85" s="24"/>
      <c r="D85" s="34"/>
      <c r="E85" s="24"/>
      <c r="F85" s="24"/>
      <c r="G85" s="34"/>
      <c r="H85" s="24"/>
      <c r="I85" s="31"/>
      <c r="J85" s="34"/>
      <c r="K85" s="24"/>
      <c r="L85" s="24"/>
      <c r="M85" s="34"/>
      <c r="N85" s="24"/>
      <c r="O85" s="24"/>
      <c r="P85" s="34"/>
      <c r="Q85" s="24"/>
      <c r="R85" s="24"/>
    </row>
    <row r="86" spans="1:18" ht="12.75" customHeight="1">
      <c r="A86" s="21" t="s">
        <v>64</v>
      </c>
      <c r="B86" s="22">
        <v>3596</v>
      </c>
      <c r="C86" s="22">
        <f>F86+I86</f>
        <v>3222</v>
      </c>
      <c r="D86" s="34"/>
      <c r="E86" s="22">
        <v>51</v>
      </c>
      <c r="F86" s="22">
        <f>SUM(F87:F87)</f>
        <v>55</v>
      </c>
      <c r="G86" s="34"/>
      <c r="H86" s="22">
        <v>3545</v>
      </c>
      <c r="I86" s="32">
        <f t="shared" si="4"/>
        <v>3167</v>
      </c>
      <c r="J86" s="34"/>
      <c r="K86" s="22">
        <v>1323</v>
      </c>
      <c r="L86" s="22">
        <f>SUM(L87:L87)</f>
        <v>1208</v>
      </c>
      <c r="M86" s="34"/>
      <c r="N86" s="22">
        <v>478</v>
      </c>
      <c r="O86" s="22">
        <f>SUM(O87:O87)</f>
        <v>267</v>
      </c>
      <c r="P86" s="34"/>
      <c r="Q86" s="22">
        <v>1744</v>
      </c>
      <c r="R86" s="22">
        <f>SUM(R87:R87)</f>
        <v>1692</v>
      </c>
    </row>
    <row r="87" spans="1:18" ht="12.75" customHeight="1">
      <c r="A87" s="23" t="s">
        <v>65</v>
      </c>
      <c r="B87" s="24">
        <v>3596</v>
      </c>
      <c r="C87" s="24">
        <f>F87+I87</f>
        <v>3222</v>
      </c>
      <c r="D87" s="34"/>
      <c r="E87" s="24">
        <v>51</v>
      </c>
      <c r="F87" s="24">
        <v>55</v>
      </c>
      <c r="G87" s="34"/>
      <c r="H87" s="24">
        <v>3545</v>
      </c>
      <c r="I87" s="31">
        <f t="shared" si="4"/>
        <v>3167</v>
      </c>
      <c r="J87" s="34"/>
      <c r="K87" s="24">
        <v>1323</v>
      </c>
      <c r="L87" s="24">
        <v>1208</v>
      </c>
      <c r="M87" s="34"/>
      <c r="N87" s="24">
        <v>478</v>
      </c>
      <c r="O87" s="24">
        <v>267</v>
      </c>
      <c r="P87" s="34"/>
      <c r="Q87" s="24">
        <v>1744</v>
      </c>
      <c r="R87" s="24">
        <v>1692</v>
      </c>
    </row>
    <row r="88" spans="1:18" ht="12.75" customHeight="1">
      <c r="A88" s="23"/>
      <c r="B88" s="24"/>
      <c r="C88" s="24"/>
      <c r="D88" s="34"/>
      <c r="E88" s="24"/>
      <c r="F88" s="24"/>
      <c r="G88" s="34"/>
      <c r="H88" s="24"/>
      <c r="I88" s="31"/>
      <c r="J88" s="34"/>
      <c r="K88" s="24"/>
      <c r="L88" s="24"/>
      <c r="M88" s="34"/>
      <c r="N88" s="24"/>
      <c r="O88" s="24"/>
      <c r="P88" s="34"/>
      <c r="Q88" s="24"/>
      <c r="R88" s="24"/>
    </row>
    <row r="89" spans="1:18" ht="12.75" customHeight="1">
      <c r="A89" s="21" t="s">
        <v>77</v>
      </c>
      <c r="B89" s="22">
        <v>29569</v>
      </c>
      <c r="C89" s="22">
        <f>F89+I89</f>
        <v>32408</v>
      </c>
      <c r="D89" s="34"/>
      <c r="E89" s="22">
        <v>323</v>
      </c>
      <c r="F89" s="22">
        <f>SUM(F90:F92)</f>
        <v>255</v>
      </c>
      <c r="G89" s="34"/>
      <c r="H89" s="22">
        <v>29246</v>
      </c>
      <c r="I89" s="32">
        <f t="shared" si="4"/>
        <v>32153</v>
      </c>
      <c r="J89" s="34"/>
      <c r="K89" s="22">
        <v>10879</v>
      </c>
      <c r="L89" s="22">
        <f>SUM(L90:L92)</f>
        <v>12781</v>
      </c>
      <c r="M89" s="34"/>
      <c r="N89" s="22">
        <v>3166</v>
      </c>
      <c r="O89" s="22">
        <f>SUM(O90:O92)</f>
        <v>3187</v>
      </c>
      <c r="P89" s="34"/>
      <c r="Q89" s="22">
        <v>15201</v>
      </c>
      <c r="R89" s="22">
        <f>SUM(R90:R92)</f>
        <v>16185</v>
      </c>
    </row>
    <row r="90" spans="1:18" ht="12.75" customHeight="1">
      <c r="A90" s="23" t="s">
        <v>78</v>
      </c>
      <c r="B90" s="24">
        <v>4213</v>
      </c>
      <c r="C90" s="24">
        <f>F90+I90</f>
        <v>4552</v>
      </c>
      <c r="D90" s="34"/>
      <c r="E90" s="24">
        <v>25</v>
      </c>
      <c r="F90" s="24">
        <v>39</v>
      </c>
      <c r="G90" s="34"/>
      <c r="H90" s="24">
        <v>4188</v>
      </c>
      <c r="I90" s="31">
        <f t="shared" si="4"/>
        <v>4513</v>
      </c>
      <c r="J90" s="34"/>
      <c r="K90" s="24">
        <v>1985</v>
      </c>
      <c r="L90" s="24">
        <v>2095</v>
      </c>
      <c r="M90" s="34"/>
      <c r="N90" s="24">
        <v>373</v>
      </c>
      <c r="O90" s="24">
        <v>363</v>
      </c>
      <c r="P90" s="34"/>
      <c r="Q90" s="24">
        <v>1830</v>
      </c>
      <c r="R90" s="24">
        <v>2055</v>
      </c>
    </row>
    <row r="91" spans="1:18" ht="12.75" customHeight="1">
      <c r="A91" s="23" t="s">
        <v>66</v>
      </c>
      <c r="B91" s="24">
        <v>7417</v>
      </c>
      <c r="C91" s="24">
        <f>F91+I91</f>
        <v>9346</v>
      </c>
      <c r="D91" s="34"/>
      <c r="E91" s="24">
        <v>147</v>
      </c>
      <c r="F91" s="24">
        <v>132</v>
      </c>
      <c r="G91" s="34"/>
      <c r="H91" s="24">
        <v>7270</v>
      </c>
      <c r="I91" s="31">
        <f t="shared" si="4"/>
        <v>9214</v>
      </c>
      <c r="J91" s="34"/>
      <c r="K91" s="24">
        <v>2684</v>
      </c>
      <c r="L91" s="24">
        <v>3727</v>
      </c>
      <c r="M91" s="34"/>
      <c r="N91" s="24">
        <v>634</v>
      </c>
      <c r="O91" s="24">
        <v>624</v>
      </c>
      <c r="P91" s="34"/>
      <c r="Q91" s="24">
        <v>3952</v>
      </c>
      <c r="R91" s="24">
        <v>4863</v>
      </c>
    </row>
    <row r="92" spans="1:18" ht="12.75" customHeight="1">
      <c r="A92" s="23" t="s">
        <v>67</v>
      </c>
      <c r="B92" s="24">
        <v>17939</v>
      </c>
      <c r="C92" s="24">
        <f>F92+I92</f>
        <v>18510</v>
      </c>
      <c r="D92" s="34"/>
      <c r="E92" s="24">
        <v>151</v>
      </c>
      <c r="F92" s="24">
        <v>84</v>
      </c>
      <c r="G92" s="34"/>
      <c r="H92" s="24">
        <v>17788</v>
      </c>
      <c r="I92" s="31">
        <f t="shared" si="4"/>
        <v>18426</v>
      </c>
      <c r="J92" s="34"/>
      <c r="K92" s="24">
        <v>6210</v>
      </c>
      <c r="L92" s="24">
        <v>6959</v>
      </c>
      <c r="M92" s="34"/>
      <c r="N92" s="24">
        <v>2159</v>
      </c>
      <c r="O92" s="24">
        <v>2200</v>
      </c>
      <c r="P92" s="34"/>
      <c r="Q92" s="24">
        <v>9419</v>
      </c>
      <c r="R92" s="24">
        <v>9267</v>
      </c>
    </row>
    <row r="93" spans="1:18" ht="12.75" customHeight="1">
      <c r="A93" s="23"/>
      <c r="B93" s="24"/>
      <c r="C93" s="24"/>
      <c r="D93" s="34"/>
      <c r="E93" s="24"/>
      <c r="F93" s="24"/>
      <c r="G93" s="34"/>
      <c r="H93" s="24"/>
      <c r="I93" s="31"/>
      <c r="J93" s="34"/>
      <c r="K93" s="24"/>
      <c r="L93" s="24"/>
      <c r="M93" s="34"/>
      <c r="N93" s="24"/>
      <c r="O93" s="24"/>
      <c r="P93" s="34"/>
      <c r="Q93" s="24"/>
      <c r="R93" s="24"/>
    </row>
    <row r="94" spans="1:18" ht="12.75" customHeight="1">
      <c r="A94" s="21" t="s">
        <v>68</v>
      </c>
      <c r="B94" s="22">
        <v>2503</v>
      </c>
      <c r="C94" s="22">
        <f>F94+I94</f>
        <v>3516</v>
      </c>
      <c r="D94" s="34"/>
      <c r="E94" s="22">
        <v>31</v>
      </c>
      <c r="F94" s="22">
        <f>SUM(F95:F95)</f>
        <v>83</v>
      </c>
      <c r="G94" s="34"/>
      <c r="H94" s="22">
        <v>2472</v>
      </c>
      <c r="I94" s="32">
        <f t="shared" si="4"/>
        <v>3433</v>
      </c>
      <c r="J94" s="34"/>
      <c r="K94" s="22">
        <v>682</v>
      </c>
      <c r="L94" s="22">
        <f>SUM(L95:L95)</f>
        <v>1669</v>
      </c>
      <c r="M94" s="34"/>
      <c r="N94" s="22">
        <v>391</v>
      </c>
      <c r="O94" s="22">
        <f>SUM(O95:O95)</f>
        <v>377</v>
      </c>
      <c r="P94" s="34"/>
      <c r="Q94" s="22">
        <v>1399</v>
      </c>
      <c r="R94" s="22">
        <f>SUM(R95:R95)</f>
        <v>1387</v>
      </c>
    </row>
    <row r="95" spans="1:18" ht="12.75" customHeight="1">
      <c r="A95" s="23" t="s">
        <v>69</v>
      </c>
      <c r="B95" s="24">
        <v>2503</v>
      </c>
      <c r="C95" s="24">
        <f>F95+I95</f>
        <v>3516</v>
      </c>
      <c r="D95" s="34"/>
      <c r="E95" s="24">
        <v>31</v>
      </c>
      <c r="F95" s="24">
        <v>83</v>
      </c>
      <c r="G95" s="34"/>
      <c r="H95" s="24">
        <v>2472</v>
      </c>
      <c r="I95" s="31">
        <f t="shared" si="4"/>
        <v>3433</v>
      </c>
      <c r="J95" s="34"/>
      <c r="K95" s="24">
        <v>682</v>
      </c>
      <c r="L95" s="24">
        <v>1669</v>
      </c>
      <c r="M95" s="34"/>
      <c r="N95" s="24">
        <v>391</v>
      </c>
      <c r="O95" s="24">
        <v>377</v>
      </c>
      <c r="P95" s="34"/>
      <c r="Q95" s="24">
        <v>1399</v>
      </c>
      <c r="R95" s="24">
        <v>1387</v>
      </c>
    </row>
    <row r="96" spans="1:18" ht="12.75" customHeight="1">
      <c r="A96" s="23"/>
      <c r="B96" s="24"/>
      <c r="C96" s="24"/>
      <c r="D96" s="34"/>
      <c r="E96" s="24"/>
      <c r="F96" s="24"/>
      <c r="G96" s="34"/>
      <c r="H96" s="24"/>
      <c r="I96" s="31"/>
      <c r="J96" s="34"/>
      <c r="K96" s="24"/>
      <c r="L96" s="24"/>
      <c r="M96" s="34"/>
      <c r="N96" s="24"/>
      <c r="O96" s="24"/>
      <c r="P96" s="34"/>
      <c r="Q96" s="24"/>
      <c r="R96" s="24"/>
    </row>
    <row r="97" spans="1:18" ht="12.75" customHeight="1">
      <c r="A97" s="23" t="s">
        <v>70</v>
      </c>
      <c r="B97" s="24">
        <v>617</v>
      </c>
      <c r="C97" s="24">
        <f>F97+I97</f>
        <v>771</v>
      </c>
      <c r="D97" s="34"/>
      <c r="E97" s="24">
        <v>7</v>
      </c>
      <c r="F97" s="24">
        <v>5</v>
      </c>
      <c r="G97" s="34"/>
      <c r="H97" s="24">
        <v>610</v>
      </c>
      <c r="I97" s="31">
        <f t="shared" si="4"/>
        <v>766</v>
      </c>
      <c r="J97" s="34"/>
      <c r="K97" s="24">
        <v>48</v>
      </c>
      <c r="L97" s="24">
        <v>29</v>
      </c>
      <c r="M97" s="34"/>
      <c r="N97" s="24">
        <v>68</v>
      </c>
      <c r="O97" s="24">
        <v>200</v>
      </c>
      <c r="P97" s="34"/>
      <c r="Q97" s="24">
        <v>494</v>
      </c>
      <c r="R97" s="24">
        <v>537</v>
      </c>
    </row>
    <row r="98" spans="1:18" ht="12.75" customHeight="1">
      <c r="A98" s="23" t="s">
        <v>71</v>
      </c>
      <c r="B98" s="24">
        <v>573</v>
      </c>
      <c r="C98" s="24">
        <f>F98+I98</f>
        <v>849</v>
      </c>
      <c r="D98" s="34"/>
      <c r="E98" s="24" t="s">
        <v>79</v>
      </c>
      <c r="F98" s="30">
        <v>5</v>
      </c>
      <c r="G98" s="34"/>
      <c r="H98" s="24">
        <v>573</v>
      </c>
      <c r="I98" s="31">
        <f t="shared" si="4"/>
        <v>844</v>
      </c>
      <c r="J98" s="34"/>
      <c r="K98" s="24">
        <v>27</v>
      </c>
      <c r="L98" s="24">
        <v>10</v>
      </c>
      <c r="M98" s="34"/>
      <c r="N98" s="24">
        <v>95</v>
      </c>
      <c r="O98" s="24">
        <v>228</v>
      </c>
      <c r="P98" s="34"/>
      <c r="Q98" s="24">
        <v>451</v>
      </c>
      <c r="R98" s="24">
        <v>606</v>
      </c>
    </row>
    <row r="99" spans="1:18" ht="11.25">
      <c r="A99" s="23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1:18" ht="11.25">
      <c r="A100" s="33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ht="11.25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</sheetData>
  <mergeCells count="15">
    <mergeCell ref="H8:I8"/>
    <mergeCell ref="K8:L8"/>
    <mergeCell ref="N8:O8"/>
    <mergeCell ref="Q8:R8"/>
    <mergeCell ref="M8:M98"/>
    <mergeCell ref="A100:R100"/>
    <mergeCell ref="A1:E1"/>
    <mergeCell ref="G7:G98"/>
    <mergeCell ref="J8:J98"/>
    <mergeCell ref="A7:A9"/>
    <mergeCell ref="B7:C8"/>
    <mergeCell ref="E7:F8"/>
    <mergeCell ref="D7:D98"/>
    <mergeCell ref="P8:P98"/>
    <mergeCell ref="H7:R7"/>
  </mergeCells>
  <printOptions/>
  <pageMargins left="0.2" right="0.3" top="0.433" bottom="0.276" header="0.511811024" footer="0.511811024"/>
  <pageSetup horizontalDpi="300" verticalDpi="300" orientation="portrait" paperSize="9" scale="91" r:id="rId1"/>
  <rowBreaks count="1" manualBreakCount="1">
    <brk id="5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2001-10-04T08:15:01Z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