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M:\FEAG\NUEVO FEAG 21-27\FORMULARIOS\"/>
    </mc:Choice>
  </mc:AlternateContent>
  <xr:revisionPtr revIDLastSave="0" documentId="8_{EB2E65C8-8A69-41F2-9AA5-E895ED3CF06C}" xr6:coauthVersionLast="41" xr6:coauthVersionMax="41" xr10:uidLastSave="{00000000-0000-0000-0000-000000000000}"/>
  <bookViews>
    <workbookView xWindow="-108" yWindow="-108" windowWidth="15576" windowHeight="11904" xr2:uid="{00000000-000D-0000-FFFF-FFFF00000000}"/>
  </bookViews>
  <sheets>
    <sheet name="Statement of Expenditure" sheetId="1" r:id="rId1"/>
    <sheet name="Cofinancing rate per MS" sheetId="7" r:id="rId2"/>
    <sheet name="Definitions - type of measures" sheetId="6" r:id="rId3"/>
    <sheet name="EGF_categ_measures" sheetId="3" r:id="rId4"/>
    <sheet name="summary original budget" sheetId="4" r:id="rId5"/>
    <sheet name="summary ACTUAL budget" sheetId="5" r:id="rId6"/>
  </sheets>
  <definedNames>
    <definedName name="actual_contrib_due">'Statement of Expenditure'!#REF!</definedName>
    <definedName name="actual_sub_total_actions">'Statement of Expenditure'!$K$27</definedName>
    <definedName name="actual_sub_total_implement">'Statement of Expenditure'!$K$35</definedName>
    <definedName name="actual_total_cost">'Statement of Expenditure'!$K$37</definedName>
    <definedName name="ALMP_categ_actions" localSheetId="5">EGF_categ_measures!#REF!</definedName>
    <definedName name="ALMP_categ_actions">EGF_categ_measures!#REF!</definedName>
    <definedName name="_xlnm.Print_Area" localSheetId="3">EGF_categ_measures!#REF!</definedName>
    <definedName name="_xlnm.Print_Area" localSheetId="0">'Statement of Expenditure'!$B$2:$N$53</definedName>
    <definedName name="balance_EGF_unspent_fund">'Statement of Expenditure'!$K$45</definedName>
    <definedName name="categ_measures" localSheetId="5">EGF_categ_measures!#REF!</definedName>
    <definedName name="categ_measures">EGF_categ_measures!#REF!</definedName>
    <definedName name="categories" localSheetId="5">EGF_categ_measures!#REF!</definedName>
    <definedName name="categories">EGF_categ_measures!#REF!</definedName>
    <definedName name="contribution">'Statement of Expenditure'!$F$40</definedName>
    <definedName name="EGF_categ_actions" localSheetId="5">EGF_categ_measures!#REF!</definedName>
    <definedName name="EGF_categ_actions">EGF_categ_measures!#REF!</definedName>
    <definedName name="EGF_categ_measures">EGF_categ_measures!$A$1:$A$14</definedName>
    <definedName name="egf_share_actual_expenditure">'Statement of Expenditure'!$K$42</definedName>
    <definedName name="eligible_actual_expenditure">'Statement of Expenditure'!$K$39</definedName>
    <definedName name="list_categ_actions" localSheetId="5">EGF_categ_measures!#REF!</definedName>
    <definedName name="list_categ_actions">EGF_categ_measures!#REF!</definedName>
    <definedName name="percentage_contrib">'Statement of Expenditure'!$C$40</definedName>
    <definedName name="sub_total_actions">'Statement of Expenditure'!$F$27</definedName>
    <definedName name="sub_total_implement">'Statement of Expenditure'!$F$35</definedName>
    <definedName name="total_cost">'Statement of Expenditure'!$F$37</definedName>
    <definedName name="type_categories" localSheetId="5">EGF_categ_measures!#REF!</definedName>
    <definedName name="type_categories">EGF_categ_measures!#REF!</definedName>
    <definedName name="types_of_categories" localSheetId="5">EGF_categ_measures!#REF!</definedName>
    <definedName name="types_of_categories">EGF_categ_measures!#REF!</definedName>
    <definedName name="workers_benefited">'Statement of Expenditure'!$L$8</definedName>
    <definedName name="workers_targeted">'Statement of Expenditure'!$G$8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 l="1"/>
  <c r="E15" i="1"/>
  <c r="E14" i="1"/>
  <c r="L23" i="1"/>
  <c r="J23" i="1"/>
  <c r="G23" i="1"/>
  <c r="E23" i="1"/>
  <c r="L24" i="1"/>
  <c r="J24" i="1"/>
  <c r="G24" i="1"/>
  <c r="E24" i="1"/>
  <c r="L22" i="1"/>
  <c r="J22" i="1"/>
  <c r="G22" i="1"/>
  <c r="E22" i="1"/>
  <c r="G20" i="1"/>
  <c r="G19" i="1"/>
  <c r="E20" i="1"/>
  <c r="E19" i="1"/>
  <c r="K42" i="1"/>
  <c r="K27" i="1"/>
  <c r="F27" i="1"/>
  <c r="L15" i="1"/>
  <c r="L16" i="1"/>
  <c r="L17" i="1"/>
  <c r="L18" i="1"/>
  <c r="L21" i="1"/>
  <c r="L25" i="1"/>
  <c r="J15" i="1"/>
  <c r="J16" i="1"/>
  <c r="J17" i="1"/>
  <c r="J18" i="1"/>
  <c r="J21" i="1"/>
  <c r="J25" i="1"/>
  <c r="G15" i="1"/>
  <c r="G16" i="1"/>
  <c r="G17" i="1"/>
  <c r="G18" i="1"/>
  <c r="G21" i="1"/>
  <c r="G25" i="1"/>
  <c r="E16" i="1"/>
  <c r="E17" i="1"/>
  <c r="E18" i="1"/>
  <c r="E21" i="1"/>
  <c r="E25" i="1"/>
  <c r="L14" i="1"/>
  <c r="J14" i="1"/>
  <c r="D42" i="1"/>
  <c r="L53" i="1"/>
  <c r="C42" i="1"/>
  <c r="A19" i="5"/>
  <c r="AB3" i="5"/>
  <c r="AC3" i="5"/>
  <c r="AD3" i="5"/>
  <c r="AE3" i="5"/>
  <c r="AA3" i="5"/>
  <c r="Z2" i="5"/>
  <c r="Y2" i="5"/>
  <c r="X2" i="5"/>
  <c r="W2" i="5"/>
  <c r="V2" i="5"/>
  <c r="U2" i="5"/>
  <c r="T2" i="5"/>
  <c r="S2" i="5"/>
  <c r="R2" i="5"/>
  <c r="Q2" i="5"/>
  <c r="P2" i="5"/>
  <c r="O2" i="5"/>
  <c r="N2" i="5"/>
  <c r="M2" i="5"/>
  <c r="L2" i="5"/>
  <c r="K2" i="5"/>
  <c r="J2" i="5"/>
  <c r="I2" i="5"/>
  <c r="H2" i="5"/>
  <c r="G2" i="5"/>
  <c r="F2" i="5"/>
  <c r="E2" i="5"/>
  <c r="D2" i="5"/>
  <c r="C2" i="5"/>
  <c r="B2" i="5"/>
  <c r="A2" i="5"/>
  <c r="B9" i="5"/>
  <c r="K35" i="1"/>
  <c r="A9" i="5"/>
  <c r="F35" i="1"/>
  <c r="Z3" i="5"/>
  <c r="A16" i="4"/>
  <c r="AE3" i="4"/>
  <c r="AD3" i="4"/>
  <c r="AC3" i="4"/>
  <c r="AB3" i="4"/>
  <c r="AA3" i="4"/>
  <c r="P2" i="4"/>
  <c r="O2" i="4"/>
  <c r="O3" i="4"/>
  <c r="Z2" i="4"/>
  <c r="Y2" i="4"/>
  <c r="Y3" i="4"/>
  <c r="X2" i="4"/>
  <c r="W2" i="4"/>
  <c r="W3" i="4"/>
  <c r="V2" i="4"/>
  <c r="U2" i="4"/>
  <c r="U3" i="4"/>
  <c r="T2" i="4"/>
  <c r="S2" i="4"/>
  <c r="S3" i="4"/>
  <c r="R2" i="4"/>
  <c r="Q2" i="4"/>
  <c r="Q3" i="4"/>
  <c r="N2" i="4"/>
  <c r="M2" i="4"/>
  <c r="M3" i="4"/>
  <c r="L2" i="4"/>
  <c r="K2" i="4"/>
  <c r="K3" i="4"/>
  <c r="J2" i="4"/>
  <c r="I2" i="4"/>
  <c r="I3" i="4"/>
  <c r="H2" i="4"/>
  <c r="G2" i="4"/>
  <c r="G3" i="4"/>
  <c r="F2" i="4"/>
  <c r="E2" i="4"/>
  <c r="E3" i="4"/>
  <c r="D2" i="4"/>
  <c r="C2" i="4"/>
  <c r="C3" i="4"/>
  <c r="B2" i="4"/>
  <c r="A2" i="4"/>
  <c r="A3" i="4"/>
  <c r="A1" i="3"/>
  <c r="A22" i="4"/>
  <c r="A9" i="4"/>
  <c r="F37" i="1"/>
  <c r="F40" i="1"/>
  <c r="Y3" i="5"/>
  <c r="A6" i="5"/>
  <c r="K37" i="1"/>
  <c r="U3" i="5"/>
  <c r="M3" i="5"/>
  <c r="E3" i="5"/>
  <c r="V3" i="5"/>
  <c r="N3" i="5"/>
  <c r="F3" i="5"/>
  <c r="Q3" i="5"/>
  <c r="I3" i="5"/>
  <c r="A3" i="5"/>
  <c r="R3" i="5"/>
  <c r="J3" i="5"/>
  <c r="B3" i="5"/>
  <c r="W3" i="5"/>
  <c r="S3" i="5"/>
  <c r="O3" i="5"/>
  <c r="K3" i="5"/>
  <c r="G3" i="5"/>
  <c r="C3" i="5"/>
  <c r="X3" i="5"/>
  <c r="T3" i="5"/>
  <c r="P3" i="5"/>
  <c r="L3" i="5"/>
  <c r="H3" i="5"/>
  <c r="D3" i="5"/>
  <c r="E9" i="5"/>
  <c r="B3" i="4"/>
  <c r="D3" i="4"/>
  <c r="F3" i="4"/>
  <c r="H3" i="4"/>
  <c r="J3" i="4"/>
  <c r="L3" i="4"/>
  <c r="N3" i="4"/>
  <c r="R3" i="4"/>
  <c r="T3" i="4"/>
  <c r="V3" i="4"/>
  <c r="X3" i="4"/>
  <c r="Z3" i="4"/>
  <c r="P3" i="4"/>
  <c r="B9" i="4"/>
  <c r="E9" i="4"/>
  <c r="B6" i="4"/>
  <c r="A22" i="5"/>
  <c r="C22" i="5"/>
  <c r="C22" i="4"/>
  <c r="L45" i="1"/>
  <c r="B19" i="5"/>
  <c r="K45" i="1"/>
  <c r="M45" i="1"/>
  <c r="B6" i="5"/>
  <c r="E6" i="5"/>
  <c r="A13" i="5"/>
  <c r="F29" i="1"/>
  <c r="K29" i="1"/>
  <c r="B13" i="4"/>
  <c r="N45" i="1"/>
  <c r="K52" i="1"/>
  <c r="K51" i="1"/>
  <c r="B16" i="5"/>
  <c r="B13" i="5"/>
  <c r="A16" i="5"/>
  <c r="C19" i="5"/>
  <c r="C16" i="4"/>
  <c r="K53" i="1"/>
  <c r="E13" i="5"/>
  <c r="A13" i="4"/>
  <c r="E13" i="4"/>
  <c r="A6" i="4"/>
  <c r="E6" i="4"/>
  <c r="C16" i="5"/>
  <c r="B16" i="4"/>
  <c r="E16" i="4"/>
  <c r="C19" i="4"/>
  <c r="E19" i="5"/>
  <c r="E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KINZELMANN Marianne (EMPL)</author>
  </authors>
  <commentList>
    <comment ref="C13" authorId="0" shapeId="0" xr:uid="{00000000-0006-0000-0000-000001000000}">
      <text>
        <r>
          <rPr>
            <b/>
            <sz val="9"/>
            <color indexed="81"/>
            <rFont val="Tahoma"/>
            <family val="2"/>
          </rPr>
          <t>véase la pestaña Definiciones — tipo de medidas</t>
        </r>
      </text>
    </comment>
  </commentList>
</comments>
</file>

<file path=xl/sharedStrings.xml><?xml version="1.0" encoding="utf-8"?>
<sst xmlns="http://schemas.openxmlformats.org/spreadsheetml/2006/main" count="255" uniqueCount="255">
  <si>
    <t>Las casillas sombreadas en verde deben rellenarse (para navegar, puede utilizar la tecla «pestaña»).</t>
  </si>
  <si>
    <t>Aplicación y plan financiero para una ayuda del FEAG</t>
  </si>
  <si>
    <t>plantilla versión 22/08/2013</t>
  </si>
  <si>
    <t>Estado miembro:</t>
  </si>
  <si>
    <r>
      <t xml:space="preserve">¿Ha comunicado el Estado miembro las reasignaciones de fondos a la Comisión durante la ejecución (Preguntas frecuentes de febrero de 2012, punto 7.15) </t>
    </r>
    <r>
      <rPr>
        <vertAlign val="superscript"/>
        <sz val="9"/>
        <rFont val="Arial"/>
        <family val="2"/>
      </rPr>
      <t>1)</t>
    </r>
    <r>
      <rPr>
        <sz val="9"/>
        <rFont val="Arial"/>
        <family val="2"/>
      </rPr>
      <t>?</t>
    </r>
  </si>
  <si>
    <t>Sí/No</t>
  </si>
  <si>
    <t>Solicitud de ayuda del FEAG:</t>
  </si>
  <si>
    <t>EGF/20XX/XXX (nombre)</t>
  </si>
  <si>
    <t>(fecha)</t>
  </si>
  <si>
    <t>Acciones</t>
  </si>
  <si>
    <r>
      <t xml:space="preserve">Coste de las acciones — </t>
    </r>
    <r>
      <rPr>
        <b/>
        <sz val="10"/>
        <color indexed="30"/>
        <rFont val="Arial"/>
        <family val="2"/>
      </rPr>
      <t>Presupuesto estimado</t>
    </r>
    <r>
      <rPr>
        <b/>
        <sz val="10"/>
        <rFont val="Arial"/>
        <family val="2"/>
      </rPr>
      <t xml:space="preserve">tal como se describe en la solicitud del Estado miembro y en la propuesta de la Comisión, y </t>
    </r>
    <r>
      <rPr>
        <b/>
        <u/>
        <sz val="10"/>
        <rFont val="Arial"/>
        <family val="2"/>
      </rPr>
      <t>tal como se acepta a través de la</t>
    </r>
    <r>
      <rPr>
        <b/>
        <sz val="10"/>
        <rFont val="Arial"/>
        <family val="2"/>
      </rPr>
      <t xml:space="preserve">
 </t>
    </r>
    <r>
      <rPr>
        <b/>
        <u/>
        <sz val="10"/>
        <rFont val="Arial"/>
        <family val="2"/>
      </rPr>
      <t>Decisión de financiación por la que se asigna la contribución del FEAG</t>
    </r>
  </si>
  <si>
    <t>N.º total de trabajadores destinatarios de la ayuda del FEAG(de acuerdo con la solicitud/propuesta de la Comisión/Decisión de financiación)</t>
  </si>
  <si>
    <r>
      <t>Coste de las acciones —</t>
    </r>
    <r>
      <rPr>
        <b/>
        <sz val="10"/>
        <color indexed="30"/>
        <rFont val="Arial"/>
        <family val="2"/>
      </rPr>
      <t xml:space="preserve"> Resultado real</t>
    </r>
    <r>
      <rPr>
        <b/>
        <sz val="10"/>
        <rFont val="Arial"/>
        <family val="2"/>
      </rPr>
      <t>tal como se indica en el informe final del Estado miembro</t>
    </r>
  </si>
  <si>
    <t>N.º total de trabajadores que se han beneficiado de la ayuda del FEAG(según el informe final)</t>
  </si>
  <si>
    <t>Número de trabajadores destinatarios</t>
  </si>
  <si>
    <t>Coste por trabajador destinatario</t>
  </si>
  <si>
    <t>Coste total</t>
  </si>
  <si>
    <t>Número de trabajadores asistidos</t>
  </si>
  <si>
    <t>Coste por trabajador subvencionado</t>
  </si>
  <si>
    <t>Coste total</t>
  </si>
  <si>
    <t>En la parte A utilice una nueva línea para cada medida separada</t>
  </si>
  <si>
    <t>(FEAG y cofinanciación nacional)</t>
  </si>
  <si>
    <t>(FEAG y cofinanciación nacional)</t>
  </si>
  <si>
    <t>(número estimado)</t>
  </si>
  <si>
    <t>(estimación en EUR)</t>
  </si>
  <si>
    <t>Euros</t>
  </si>
  <si>
    <t>(número)</t>
  </si>
  <si>
    <t>(Euros)</t>
  </si>
  <si>
    <t>Euros</t>
  </si>
  <si>
    <t>a</t>
  </si>
  <si>
    <t>b</t>
  </si>
  <si>
    <t>c = a * b</t>
  </si>
  <si>
    <t>a</t>
  </si>
  <si>
    <t>b</t>
  </si>
  <si>
    <t>c = a * b</t>
  </si>
  <si>
    <t>A. Acciones (enumérense las acciones individuales previstas)(Artículo 3 del Reglamento FEAG)</t>
  </si>
  <si>
    <t>Categoríatipos de medidas</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</si>
  <si>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</si>
  <si>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</si>
  <si>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</si>
  <si>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</si>
  <si>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</si>
  <si>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</si>
  <si>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</si>
  <si>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</si>
  <si>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</si>
  <si>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</si>
  <si>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</si>
  <si>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Seleccione una de las categorías de la lista desplegable</t>
  </si>
  <si>
    <t>Subtotal para medidas</t>
  </si>
  <si>
    <t>B. Actividades de aplicación del paquete de servicios personalizados (artículo 3 del Reglamento FEAG)</t>
  </si>
  <si>
    <t>preparación</t>
  </si>
  <si>
    <t>gestión</t>
  </si>
  <si>
    <t>información y publicidad</t>
  </si>
  <si>
    <t>actividades de control</t>
  </si>
  <si>
    <t>otros</t>
  </si>
  <si>
    <t>Subtotal de las actividades para la aplicación del conjunto de servicios personalizados</t>
  </si>
  <si>
    <t>COSTE TOTAL PREVISTO</t>
  </si>
  <si>
    <t>Gasto real certificado (informe final)</t>
  </si>
  <si>
    <t>(*)</t>
  </si>
  <si>
    <t>Gastos reales subvencionables</t>
  </si>
  <si>
    <r>
      <rPr>
        <b/>
        <i/>
        <sz val="10"/>
        <rFont val="Arial"/>
        <family val="2"/>
      </rPr>
      <t>(* * *)</t>
    </r>
  </si>
  <si>
    <t>Contribución del FEAG pagada inicialmente</t>
  </si>
  <si>
    <t>de COSTE TOTAL ESTIMADA</t>
  </si>
  <si>
    <t>(* *)</t>
  </si>
  <si>
    <t>Porcentaje certificado del FEAG en los gastos reales subvencionables</t>
  </si>
  <si>
    <t>(* * * *)</t>
  </si>
  <si>
    <t>Consumo final del presupuesto</t>
  </si>
  <si>
    <t>Saldo de los fondos del FEAG no utilizados</t>
  </si>
  <si>
    <t>Saldo de financiación del FEAG no utilizada</t>
  </si>
  <si>
    <t>(*) Cambio porcentual, según proceda.Véase la pestaña tasa de cofinanciación por Estado miembro</t>
  </si>
  <si>
    <t>1) la Comisión tiene en cuenta las reasignaciones de fondos comunicadas por el Estado miembro ala Comisión durante la ejecución, pero no se registrarán en la base de datos del FEAG.</t>
  </si>
  <si>
    <t>(* *) redondeado a la totalidad del euro</t>
  </si>
  <si>
    <t>(* * *) no puede ser superior al coste TOTAL ESTIMATDO</t>
  </si>
  <si>
    <t>(* * * *) céntimos redondeados a la baja (indíquese:el importe no puede ser superior a la contribución del FEAG pagada inicialmente)</t>
  </si>
  <si>
    <t>Reembolso de la financiación no utilizada del FEAG:</t>
  </si>
  <si>
    <t>EM</t>
  </si>
  <si>
    <t>Porcentaje máximo de cofinanciación del FEAG</t>
  </si>
  <si>
    <t>AT</t>
  </si>
  <si>
    <t>BE</t>
  </si>
  <si>
    <t>BG</t>
  </si>
  <si>
    <t>CZ</t>
  </si>
  <si>
    <t>CY</t>
  </si>
  <si>
    <t>DAD</t>
  </si>
  <si>
    <t>DE</t>
  </si>
  <si>
    <t>EL</t>
  </si>
  <si>
    <t>EE</t>
  </si>
  <si>
    <t>ES</t>
  </si>
  <si>
    <t>FI</t>
  </si>
  <si>
    <t>FR</t>
  </si>
  <si>
    <t>IE</t>
  </si>
  <si>
    <t>HR</t>
  </si>
  <si>
    <t>HU</t>
  </si>
  <si>
    <t>IT</t>
  </si>
  <si>
    <t>LI</t>
  </si>
  <si>
    <t>LV</t>
  </si>
  <si>
    <t>UGM</t>
  </si>
  <si>
    <t>MT</t>
  </si>
  <si>
    <t>NL</t>
  </si>
  <si>
    <t>PL</t>
  </si>
  <si>
    <t>PT</t>
  </si>
  <si>
    <t>RO</t>
  </si>
  <si>
    <t>SK</t>
  </si>
  <si>
    <t>ESLV</t>
  </si>
  <si>
    <t>SE</t>
  </si>
  <si>
    <t>Principales categorías de medidas cofinanciadas por el FEAG</t>
  </si>
  <si>
    <t>(categorías y definiciones elaboradas sobre la base de la metodología de Eurostat descrita en</t>
  </si>
  <si>
    <t>Base de datos sobre políticas del mercado de trabajo — Metodología — Revisión de junio de 2006</t>
  </si>
  <si>
    <t>http://epp.eurostat.ec.europa.eu/cache/ITY_OFFPUB/KS-BF-06-003/EN/KS-BF-06-003-EN.PDF</t>
  </si>
  <si>
    <t>Definición de las principales categorías, basada en la base de datos de Eurostat sobre política del mercado de trabajo — Metodología — Revisión de junio de 2006</t>
  </si>
  <si>
    <t>Ayuda intensiva y personalizada a la búsqueda de empleo y a la reintegración, como asesoramiento, orientación profesional, certificación de capacidades, planes de acción personalizados, prospección de mercado y adecuación entre la oferta y la demanda de empleo, etc.;servicios de información abiertos para demandantes de empleo</t>
  </si>
  <si>
    <t>Formación y reciclaje:formación institucional (escuela, centro de formación o similar);formación profesional;formación en el lugar de trabajo supervisada;sistemas de formación de aprendices</t>
  </si>
  <si>
    <t>Rotación y reparto del trabajo:medidas que facilitan la inserción de un desempleado en un período de prácticas sustituyendo las horas trabajadas por un empleado existente</t>
  </si>
  <si>
    <t>Rotación de puestos de trabajo = sustitución completa de un trabajador por un trabajador desempleado durante un período determinado mientras se da al trabajador existentepermiso completo de sus actividades profesionales normales (por ejemplo, permiso de maternidad, formación continua, etc.)</t>
  </si>
  <si>
    <t>— Trabajo compartido = sustitución parcial de un trabajador por un desempleado mientras que el trabajador existente recibe una compensaciónreducción del tiempo de trabajo cubierto por el desempleado</t>
  </si>
  <si>
    <t>Incentivos al empleo y a la contratación:medidas que faciliten la contratación de desempleados</t>
  </si>
  <si>
    <t>— Incentivos al empleo = subvenciones para empleos de libre mercado que contribuyan a los costes laborales de la persona empleada</t>
  </si>
  <si>
    <t>— Incentivos a la contratación = medidas que ofrezcan incentivos para la creación y aceptación de nuevos puestos de trabajo o que promuevan oportunidadespara mejorar la empleabilidad a través de la experiencia laboral (pagadera únicamente durante un período limitado), por ejemplo, la bonificación «back-to-work» para laen desempleo;incentivos para que el empresario contrate a trabajadores con condiciones especiales (por ejemplo, trabajadores discapacitados), etc.</t>
  </si>
  <si>
    <t>Incentivos al empleo para el trabajador si acepta un nuevo empleo en condiciones menos favorablespor ejemplo, Aktivierungsprämie (pago único) en el contexto alemán</t>
  </si>
  <si>
    <t>Empleo apoyado &amp; rehabilitación:medidas destinadas a promover la integración en el mercado laboral de las personas con un trabajo reducidocapacidad a través del empleo apoyado y la rehabilitación</t>
  </si>
  <si>
    <t>— Empleo subvencionado = subvenciones para el empleo de personas con una capacidad laboral permanentemente reducida (o a largo plazo)</t>
  </si>
  <si>
    <t>— Rehabilitación = medidas de rehabilitación profesional para personas con capacidad laboral reducida (temporales opermanente) y que ayuden a los participantes a adaptarse a su discapacidad o dolencia y desarrollen competencias que les preparen para pasar al trabajo o a la formación periódica.</t>
  </si>
  <si>
    <t>Creación directa de empleo:medidas que creen puestos de trabajo adicionales, generalmente de utilidad social o de utilidad social, para encontrar empleo para los desempleados de larga duración o para las personas que de otro modo son difíciles de encontrar.Subvenciones para empleos temporales no de mercado que no existirían o se crearían sin intervención pública (es decir, los puestos de trabajo se añaden a la demanda normal del mercado).Los puestos de trabajo se crean para brindar a las personas la oportunidad de mantener su capacidad de trabajar, mejorar sus capacidades y, en general, aumentar la empleabilidad.</t>
  </si>
  <si>
    <t>Promoción del emprendimiento:medidas para animar a los desempleados a crear su propia empresa o a convertirse en trabajadores por cuenta propia.La ayuda puede adoptar la forma de formación empresarial, asesoramiento empresarial, beneficios directos en efectivo relacionados con las iniciativas de creación de empresas o apoyo indirecto, incluidos préstamos, prestación de servicios, etc.</t>
  </si>
  <si>
    <t>A1</t>
  </si>
  <si>
    <r>
      <t>medida especial de duración limitada:</t>
    </r>
    <r>
      <rPr>
        <b/>
        <sz val="11"/>
        <rFont val="Times New Roman"/>
        <family val="1"/>
      </rPr>
      <t>asignaciones de búsqueda de empleo</t>
    </r>
    <r>
      <rPr>
        <sz val="11"/>
        <rFont val="Times New Roman"/>
        <family val="1"/>
      </rPr>
      <t>solo durante el tiempo durante el cual el beneficiario participa en las medidas activas de búsqueda de empleo incluidas en el paquete coordinado del FEAG (admisibilidad condicionada a la participación a tiempo completo del beneficiario en las medidas activas de búsqueda de empleo)</t>
    </r>
  </si>
  <si>
    <t>A2</t>
  </si>
  <si>
    <r>
      <t>medida especial de duración limitada:asignaciones de</t>
    </r>
    <r>
      <rPr>
        <b/>
        <sz val="11"/>
        <rFont val="Times New Roman"/>
        <family val="1"/>
      </rPr>
      <t>formación</t>
    </r>
    <r>
      <rPr>
        <sz val="11"/>
        <rFont val="Times New Roman"/>
        <family val="1"/>
      </rPr>
      <t>solo durante el tiempo durante el cual el beneficiario participa en las medidas de formación activas incluidas en el paquete coordinado del FEAG (admisibilidad condicionada a la participación a tiempo completo del beneficiario en las medidas de formación activa)</t>
    </r>
  </si>
  <si>
    <t>A3</t>
  </si>
  <si>
    <r>
      <t>medida especial de duración limitada:</t>
    </r>
    <r>
      <rPr>
        <b/>
        <sz val="11"/>
        <rFont val="Times New Roman"/>
        <family val="1"/>
      </rPr>
      <t>Asignaciones de movilidad</t>
    </r>
    <r>
      <rPr>
        <sz val="11"/>
        <rFont val="Times New Roman"/>
        <family val="1"/>
      </rPr>
      <t xml:space="preserve"> (movilidad geográfica o movilidad laboral)solo durante el tiempo durante el cual el beneficiario participa en las medidas activas de política del mercado laboral incluidas en el paquete coordinado del FEAG (admisibilidad condicionada a la participación a tiempo completo del beneficiario en las medidas activas de la PSEL)</t>
    </r>
  </si>
  <si>
    <t>A4</t>
  </si>
  <si>
    <r>
      <t>medida especial de duración limitada:</t>
    </r>
    <r>
      <rPr>
        <b/>
        <sz val="11"/>
        <rFont val="Times New Roman"/>
        <family val="1"/>
      </rPr>
      <t>dietas</t>
    </r>
    <r>
      <rPr>
        <sz val="11"/>
        <rFont val="Times New Roman"/>
        <family val="1"/>
      </rPr>
      <t>solo durante el tiempo durante el cual el beneficiario participa en la formación u otras medidas activas del mercado laboral incluidas en el paquete coordinado del FEAG (admisibilidad condicionada a la participación a tiempo completo del beneficiario en las medidas activas de la PSEL)</t>
    </r>
  </si>
  <si>
    <t>A5</t>
  </si>
  <si>
    <r>
      <t>medida especial de duración limitada:</t>
    </r>
    <r>
      <rPr>
        <b/>
        <sz val="11"/>
        <rFont val="Times New Roman"/>
        <family val="1"/>
      </rPr>
      <t xml:space="preserve">otras asignaciones </t>
    </r>
    <r>
      <rPr>
        <sz val="11"/>
        <rFont val="Times New Roman"/>
        <family val="1"/>
      </rPr>
      <t>(por razones específicas o grupos destinatarios)</t>
    </r>
    <r>
      <rPr>
        <sz val="11"/>
        <rFont val="Times New Roman"/>
        <family val="1"/>
      </rPr>
      <t>solo durante el tiempo durante el cual el beneficiario participa en la formación u otras medidas activas del mercado laboral incluidas en el paquete coordinado del FEAG (admisibilidad condicionada a la participación a tiempo completo del beneficiario en las medidas activas de la PSEL)</t>
    </r>
  </si>
  <si>
    <t>Categoría no definida en la lista</t>
  </si>
  <si>
    <t>1 asistencia individual en la búsqueda de empleo, gestión de casos y servicios de información general</t>
  </si>
  <si>
    <t>2 formación y reciclaje</t>
  </si>
  <si>
    <t>Rotación y reparto de puestos de trabajo en 3</t>
  </si>
  <si>
    <t>4 incentivos al empleo y a la contratación</t>
  </si>
  <si>
    <t>5 empleo financiado &amp; rehabilitación</t>
  </si>
  <si>
    <t>6 creación directa de empleo</t>
  </si>
  <si>
    <t>7 promoción del espíritu empresarial</t>
  </si>
  <si>
    <t>A1 Indemnizaciones de búsqueda de empleo</t>
  </si>
  <si>
    <t>A2 Indemnizaciones de formación</t>
  </si>
  <si>
    <t>A3 Indemnizaciones de movilidad</t>
  </si>
  <si>
    <t>A4 Indemnizaciones de subsistencia durante la formación o en otras medidas activas del mercado de trabajo</t>
  </si>
  <si>
    <t>A5 Otras asignaciones (por razones específicas o grupos destinatarios)</t>
  </si>
  <si>
    <t>0 categoría no definida en la lista (compruebe únicamente si no puede utilizarse ninguna otra categoría)</t>
  </si>
  <si>
    <r>
      <t xml:space="preserve">Importe estimado en EURALMP, categoría 1Gestión de casos individuales 
 </t>
    </r>
    <r>
      <rPr>
        <sz val="10"/>
        <color indexed="56"/>
        <rFont val="Arial"/>
        <family val="2"/>
      </rPr>
      <t>(en cuanto a la decisión de financiación)</t>
    </r>
  </si>
  <si>
    <r>
      <t xml:space="preserve">Número estimado de trabajadoresALMP, categoría 1Gestión de casos individuales 
 </t>
    </r>
    <r>
      <rPr>
        <sz val="10"/>
        <color indexed="56"/>
        <rFont val="Arial"/>
        <family val="2"/>
      </rPr>
      <t>(en cuanto a la decisión de financiación)</t>
    </r>
  </si>
  <si>
    <r>
      <t xml:space="preserve">Importe estimado en EURALMP, categoría 2Formación y reciclaje 
 </t>
    </r>
    <r>
      <rPr>
        <sz val="10"/>
        <color indexed="56"/>
        <rFont val="Arial"/>
        <family val="2"/>
      </rPr>
      <t>(en cuanto a la decisión de financiación)</t>
    </r>
  </si>
  <si>
    <r>
      <t xml:space="preserve">Número estimado de trabajadoresALMP, categoría 2Formación y reciclaje 
 </t>
    </r>
    <r>
      <rPr>
        <sz val="10"/>
        <color indexed="56"/>
        <rFont val="Arial"/>
        <family val="2"/>
      </rPr>
      <t>(en cuanto a la decisión de financiación)</t>
    </r>
  </si>
  <si>
    <r>
      <t xml:space="preserve">Importe estimado en EURALMP, categoría 3Rotación en el puesto de trabajo y trabajo compartido 
 </t>
    </r>
    <r>
      <rPr>
        <sz val="10"/>
        <color indexed="56"/>
        <rFont val="Arial"/>
        <family val="2"/>
      </rPr>
      <t>(en cuanto a la decisión de financiación)</t>
    </r>
  </si>
  <si>
    <r>
      <t xml:space="preserve">Número estimado de trabajadoresALMP, categoría 3Rotación en el puesto de trabajo y trabajo compartido 
 </t>
    </r>
    <r>
      <rPr>
        <sz val="10"/>
        <color indexed="56"/>
        <rFont val="Arial"/>
        <family val="2"/>
      </rPr>
      <t>(en cuanto a la decisión de financiación)</t>
    </r>
  </si>
  <si>
    <r>
      <t xml:space="preserve">Importe estimado en EURALMP, categoría 4Incentivos al empleo y la contratación de personal 
 </t>
    </r>
    <r>
      <rPr>
        <sz val="10"/>
        <color indexed="56"/>
        <rFont val="Arial"/>
        <family val="2"/>
      </rPr>
      <t>(en cuanto a la decisión de financiación)</t>
    </r>
  </si>
  <si>
    <r>
      <t xml:space="preserve">Número estimado de trabajadoresALMP, categoría 4Incentivos al empleo y la contratación de personal 
 </t>
    </r>
    <r>
      <rPr>
        <sz val="10"/>
        <color indexed="56"/>
        <rFont val="Arial"/>
        <family val="2"/>
      </rPr>
      <t>(en cuanto a la decisión de financiación)</t>
    </r>
  </si>
  <si>
    <r>
      <t xml:space="preserve">Importe estimado en EURALMP, categoría 5Empleo protegido y readaptación 
 </t>
    </r>
    <r>
      <rPr>
        <sz val="10"/>
        <color indexed="56"/>
        <rFont val="Arial"/>
        <family val="2"/>
      </rPr>
      <t>(en cuanto a la decisión de financiación)</t>
    </r>
  </si>
  <si>
    <r>
      <t xml:space="preserve">Número estimado de trabajadoresALMP, categoría 5Empleo protegido y readaptación 
 </t>
    </r>
    <r>
      <rPr>
        <sz val="10"/>
        <color indexed="56"/>
        <rFont val="Arial"/>
        <family val="2"/>
      </rPr>
      <t>(en cuanto a la decisión de financiación)</t>
    </r>
  </si>
  <si>
    <r>
      <t xml:space="preserve">Importe estimado en EURALMP, categoría 6Creación directa de empleo 
 </t>
    </r>
    <r>
      <rPr>
        <sz val="10"/>
        <color indexed="56"/>
        <rFont val="Arial"/>
        <family val="2"/>
      </rPr>
      <t>(en cuanto a la decisión de financiación)</t>
    </r>
  </si>
  <si>
    <r>
      <t xml:space="preserve">Número estimado de trabajadoresALMP, categoría 6Creación directa de empleo 
 </t>
    </r>
    <r>
      <rPr>
        <sz val="10"/>
        <color indexed="56"/>
        <rFont val="Arial"/>
        <family val="2"/>
      </rPr>
      <t>(en cuanto a la decisión de financiación)</t>
    </r>
  </si>
  <si>
    <r>
      <t xml:space="preserve">Importe estimado en EURALMP, categoría 7Fomento del emprendimiento 
 </t>
    </r>
    <r>
      <rPr>
        <sz val="10"/>
        <color indexed="56"/>
        <rFont val="Arial"/>
        <family val="2"/>
      </rPr>
      <t>(en cuanto a la decisión de financiación)</t>
    </r>
  </si>
  <si>
    <r>
      <t xml:space="preserve">Número estimado de trabajadoresALMP, categoría 7Fomento del emprendimiento 
 </t>
    </r>
    <r>
      <rPr>
        <sz val="10"/>
        <color indexed="56"/>
        <rFont val="Arial"/>
        <family val="2"/>
      </rPr>
      <t>(en cuanto a la decisión de financiación)</t>
    </r>
  </si>
  <si>
    <r>
      <t xml:space="preserve">Importe estimado en EURALMP, categoría 0Otras medidas 
 </t>
    </r>
    <r>
      <rPr>
        <sz val="10"/>
        <color indexed="56"/>
        <rFont val="Arial"/>
        <family val="2"/>
      </rPr>
      <t>(en cuanto a la decisión de financiación)</t>
    </r>
  </si>
  <si>
    <r>
      <t xml:space="preserve">Número estimado de trabajadoresALMP, categoría 0Otras medidas 
 </t>
    </r>
    <r>
      <rPr>
        <sz val="10"/>
        <color indexed="56"/>
        <rFont val="Arial"/>
        <family val="2"/>
      </rPr>
      <t>(en cuanto a la decisión de financiación)</t>
    </r>
  </si>
  <si>
    <r>
      <t xml:space="preserve">Importe estimado en EURCategoría 0.1Asignaciones de búsqueda de empleo 
 </t>
    </r>
    <r>
      <rPr>
        <sz val="10"/>
        <color indexed="56"/>
        <rFont val="Arial"/>
        <family val="2"/>
      </rPr>
      <t>(en cuanto a la decisión de financiación)</t>
    </r>
  </si>
  <si>
    <r>
      <t xml:space="preserve">Número estimado de trabajadoresCategoría 0.1Asignaciones de búsqueda de empleo 
 </t>
    </r>
    <r>
      <rPr>
        <sz val="10"/>
        <color indexed="56"/>
        <rFont val="Arial"/>
        <family val="2"/>
      </rPr>
      <t>(en cuanto a la decisión de financiación)</t>
    </r>
  </si>
  <si>
    <r>
      <t xml:space="preserve">Importe estimado en EURCategoría 0.2Asignaciones de formación 
 </t>
    </r>
    <r>
      <rPr>
        <sz val="10"/>
        <color indexed="56"/>
        <rFont val="Arial"/>
        <family val="2"/>
      </rPr>
      <t>(en cuanto a la decisión de financiación)</t>
    </r>
  </si>
  <si>
    <r>
      <t xml:space="preserve">Número estimado de trabajadoresCategoría 0.2Asignaciones de formación 
 </t>
    </r>
    <r>
      <rPr>
        <sz val="10"/>
        <color indexed="56"/>
        <rFont val="Arial"/>
        <family val="2"/>
      </rPr>
      <t>(en cuanto a la decisión de financiación)</t>
    </r>
  </si>
  <si>
    <r>
      <t xml:space="preserve">Importe estimado en EURCategoría 0.3Asignaciones de movilidad 
 </t>
    </r>
    <r>
      <rPr>
        <sz val="10"/>
        <color indexed="56"/>
        <rFont val="Arial"/>
        <family val="2"/>
      </rPr>
      <t>(en cuanto a la decisión de financiación)</t>
    </r>
  </si>
  <si>
    <r>
      <t xml:space="preserve">Número estimado de trabajadoresCategoría 0.3Asignaciones de movilidad 
 </t>
    </r>
    <r>
      <rPr>
        <sz val="10"/>
        <color indexed="56"/>
        <rFont val="Arial"/>
        <family val="2"/>
      </rPr>
      <t>(en cuanto a la decisión de financiación)</t>
    </r>
  </si>
  <si>
    <r>
      <t xml:space="preserve">Importe estimado en EURCategoría 0.4Dietas 
 </t>
    </r>
    <r>
      <rPr>
        <sz val="10"/>
        <color indexed="56"/>
        <rFont val="Arial"/>
        <family val="2"/>
      </rPr>
      <t>(en cuanto a la decisión de financiación)</t>
    </r>
  </si>
  <si>
    <r>
      <t xml:space="preserve">Número estimado de trabajadoresCategoría 0.4Dietas 
 </t>
    </r>
    <r>
      <rPr>
        <sz val="10"/>
        <color indexed="56"/>
        <rFont val="Arial"/>
        <family val="2"/>
      </rPr>
      <t>(en cuanto a la decisión de financiación)</t>
    </r>
  </si>
  <si>
    <r>
      <t xml:space="preserve">Importe estimado en EURCategoría 0.5Otras dietas 
 </t>
    </r>
    <r>
      <rPr>
        <sz val="10"/>
        <color indexed="56"/>
        <rFont val="Arial"/>
        <family val="2"/>
      </rPr>
      <t>(en cuanto a la decisión de financiación)</t>
    </r>
  </si>
  <si>
    <r>
      <t xml:space="preserve">Número estimado de trabajadoresCategoría 0.5Otras dietas 
 </t>
    </r>
    <r>
      <rPr>
        <sz val="10"/>
        <color indexed="56"/>
        <rFont val="Arial"/>
        <family val="2"/>
      </rPr>
      <t>(en cuanto a la decisión de financiación)</t>
    </r>
  </si>
  <si>
    <r>
      <t>Actividades de ejecución en EUR</t>
    </r>
    <r>
      <rPr>
        <sz val="10"/>
        <color indexed="10"/>
        <rFont val="Arial"/>
        <family val="2"/>
      </rPr>
      <t xml:space="preserve">preparación 
 </t>
    </r>
    <r>
      <rPr>
        <sz val="10"/>
        <color indexed="56"/>
        <rFont val="Arial"/>
        <family val="2"/>
      </rPr>
      <t>(en cuanto a la decisión de financiación)</t>
    </r>
  </si>
  <si>
    <r>
      <t>Actividades de ejecución en EUR</t>
    </r>
    <r>
      <rPr>
        <sz val="10"/>
        <color indexed="10"/>
        <rFont val="Arial"/>
        <family val="2"/>
      </rPr>
      <t xml:space="preserve">gestión 
 </t>
    </r>
    <r>
      <rPr>
        <sz val="10"/>
        <color indexed="56"/>
        <rFont val="Arial"/>
        <family val="2"/>
      </rPr>
      <t>(en cuanto a la decisión de financiación)</t>
    </r>
  </si>
  <si>
    <r>
      <t>Actividades de ejecución en EUR</t>
    </r>
    <r>
      <rPr>
        <sz val="10"/>
        <color indexed="10"/>
        <rFont val="Arial"/>
        <family val="2"/>
      </rPr>
      <t xml:space="preserve">información y publicidad 
 </t>
    </r>
    <r>
      <rPr>
        <sz val="10"/>
        <color indexed="56"/>
        <rFont val="Arial"/>
        <family val="2"/>
      </rPr>
      <t>(en cuanto a la decisión de financiación)</t>
    </r>
  </si>
  <si>
    <r>
      <t>Actividades de ejecución en EUR</t>
    </r>
    <r>
      <rPr>
        <sz val="10"/>
        <color indexed="10"/>
        <rFont val="Arial"/>
        <family val="2"/>
      </rPr>
      <t xml:space="preserve">actividades de control 
 </t>
    </r>
    <r>
      <rPr>
        <sz val="10"/>
        <color indexed="56"/>
        <rFont val="Arial"/>
        <family val="2"/>
      </rPr>
      <t>(en cuanto a la decisión de financiación)</t>
    </r>
  </si>
  <si>
    <r>
      <t>Actividades de ejecución en EUR</t>
    </r>
    <r>
      <rPr>
        <sz val="10"/>
        <color indexed="10"/>
        <rFont val="Arial"/>
        <family val="2"/>
      </rPr>
      <t>otros</t>
    </r>
    <r>
      <rPr>
        <sz val="10"/>
        <rFont val="Arial"/>
      </rPr>
      <t xml:space="preserve">
 </t>
    </r>
    <r>
      <rPr>
        <sz val="10"/>
        <color indexed="56"/>
        <rFont val="Arial"/>
        <family val="2"/>
      </rPr>
      <t>(en cuanto a la decisión de financiación)</t>
    </r>
  </si>
  <si>
    <t>preparación</t>
  </si>
  <si>
    <t>gestión</t>
  </si>
  <si>
    <t>información y publicidad</t>
  </si>
  <si>
    <t>actividades de control</t>
  </si>
  <si>
    <t>otros</t>
  </si>
  <si>
    <t>Subtotal acciones</t>
  </si>
  <si>
    <t>Subtotal acciones calculadas</t>
  </si>
  <si>
    <t>diferencia</t>
  </si>
  <si>
    <t>Subtotal ejecución</t>
  </si>
  <si>
    <t>Subtotal ejecución calculada</t>
  </si>
  <si>
    <t>diferencia</t>
  </si>
  <si>
    <t>Coste total</t>
  </si>
  <si>
    <t>Coste total calculado</t>
  </si>
  <si>
    <t>diferencia</t>
  </si>
  <si>
    <t>porcentaje de contribución</t>
  </si>
  <si>
    <t>contorno</t>
  </si>
  <si>
    <t>contorno calculado</t>
  </si>
  <si>
    <t>diferencia</t>
  </si>
  <si>
    <t>contorno calculado por defecto</t>
  </si>
  <si>
    <t>total de dietas</t>
  </si>
  <si>
    <t>% de indemnizaciones por acciones</t>
  </si>
  <si>
    <r>
      <t xml:space="preserve">Importe real en EURALMP, categoría 1Gestión de casos individuales 
 </t>
    </r>
    <r>
      <rPr>
        <b/>
        <sz val="10"/>
        <color indexed="12"/>
        <rFont val="Arial"/>
        <family val="2"/>
      </rPr>
      <t>(en cuanto al informe final)</t>
    </r>
    <r>
      <rPr>
        <sz val="10"/>
        <rFont val="Arial"/>
        <family val="2"/>
      </rPr>
      <t xml:space="preserve">
 </t>
    </r>
  </si>
  <si>
    <r>
      <t xml:space="preserve">N.º real de trabajadoresALMP, categoría 1Gestión de casos individuales 
 </t>
    </r>
    <r>
      <rPr>
        <b/>
        <sz val="10"/>
        <color indexed="12"/>
        <rFont val="Arial"/>
        <family val="2"/>
      </rPr>
      <t>(en cuanto al informe final)</t>
    </r>
  </si>
  <si>
    <r>
      <t xml:space="preserve">Importe real en EURALMP, categoría 2Formación y reciclaje 
 </t>
    </r>
    <r>
      <rPr>
        <b/>
        <sz val="10"/>
        <color indexed="12"/>
        <rFont val="Arial"/>
        <family val="2"/>
      </rPr>
      <t>(en cuanto al informe final)</t>
    </r>
  </si>
  <si>
    <r>
      <t xml:space="preserve">N.º real de trabajadoresALMP, categoría 2Formación y reciclaje 
 </t>
    </r>
    <r>
      <rPr>
        <b/>
        <sz val="10"/>
        <color indexed="12"/>
        <rFont val="Arial"/>
        <family val="2"/>
      </rPr>
      <t>(en cuanto al informe final)</t>
    </r>
  </si>
  <si>
    <r>
      <t xml:space="preserve">Importe real en EURALMP, categoría 3Rotación en el puesto de trabajo y trabajo compartido 
 </t>
    </r>
    <r>
      <rPr>
        <b/>
        <sz val="10"/>
        <color indexed="12"/>
        <rFont val="Arial"/>
        <family val="2"/>
      </rPr>
      <t>(en cuanto al informe final)</t>
    </r>
  </si>
  <si>
    <r>
      <t xml:space="preserve">N.º real de trabajadoresALMP, categoría 3Rotación en el puesto de trabajo y trabajo compartido 
 </t>
    </r>
    <r>
      <rPr>
        <b/>
        <sz val="10"/>
        <color indexed="12"/>
        <rFont val="Arial"/>
        <family val="2"/>
      </rPr>
      <t>(en cuanto al informe final)</t>
    </r>
  </si>
  <si>
    <r>
      <t xml:space="preserve">Importe real en EURALMP, categoría 4Incentivos al empleo y la contratación de personal 
 </t>
    </r>
    <r>
      <rPr>
        <b/>
        <sz val="10"/>
        <color indexed="12"/>
        <rFont val="Arial"/>
        <family val="2"/>
      </rPr>
      <t>(en cuanto al informe final)</t>
    </r>
  </si>
  <si>
    <r>
      <t xml:space="preserve">N.º real de trabajadoresALMP, categoría 4Incentivos al empleo y la contratación de personal 
 </t>
    </r>
    <r>
      <rPr>
        <b/>
        <sz val="10"/>
        <color indexed="12"/>
        <rFont val="Arial"/>
        <family val="2"/>
      </rPr>
      <t>(en cuanto al informe final)</t>
    </r>
  </si>
  <si>
    <r>
      <t xml:space="preserve">Importe real en EURALMP, categoría 5Empleo protegido y readaptación 
 </t>
    </r>
    <r>
      <rPr>
        <b/>
        <sz val="10"/>
        <color indexed="12"/>
        <rFont val="Arial"/>
        <family val="2"/>
      </rPr>
      <t>(en cuanto al informe final)</t>
    </r>
  </si>
  <si>
    <r>
      <t xml:space="preserve">N.º real de trabajadoresALMP, categoría 5Empleo protegido y readaptación 
 </t>
    </r>
    <r>
      <rPr>
        <b/>
        <sz val="10"/>
        <color indexed="12"/>
        <rFont val="Arial"/>
        <family val="2"/>
      </rPr>
      <t>(en cuanto al informe final)</t>
    </r>
  </si>
  <si>
    <r>
      <t xml:space="preserve">Importe real en EURALMP, categoría 6Creación directa de empleo 
 </t>
    </r>
    <r>
      <rPr>
        <b/>
        <sz val="10"/>
        <color indexed="12"/>
        <rFont val="Arial"/>
        <family val="2"/>
      </rPr>
      <t>(en cuanto al informe final)</t>
    </r>
  </si>
  <si>
    <r>
      <t xml:space="preserve">N.º real de trabajadoresALMP, categoría 6Creación directa de empleo 
 </t>
    </r>
    <r>
      <rPr>
        <b/>
        <sz val="10"/>
        <color indexed="12"/>
        <rFont val="Arial"/>
        <family val="2"/>
      </rPr>
      <t>(en cuanto al informe final)</t>
    </r>
  </si>
  <si>
    <r>
      <t xml:space="preserve">Importe real en EURALMP, categoría 7Fomento del emprendimiento 
 </t>
    </r>
    <r>
      <rPr>
        <b/>
        <sz val="10"/>
        <color indexed="12"/>
        <rFont val="Arial"/>
        <family val="2"/>
      </rPr>
      <t>(en cuanto al informe final)</t>
    </r>
  </si>
  <si>
    <r>
      <t xml:space="preserve">N.º real de trabajadoresALMP, categoría 7Fomento del emprendimiento 
 </t>
    </r>
    <r>
      <rPr>
        <b/>
        <sz val="10"/>
        <color indexed="12"/>
        <rFont val="Arial"/>
        <family val="2"/>
      </rPr>
      <t>(en cuanto al informe final)</t>
    </r>
  </si>
  <si>
    <r>
      <t xml:space="preserve">Importe real en EURALMP, categoría 0Otras medidas 
 </t>
    </r>
    <r>
      <rPr>
        <b/>
        <sz val="10"/>
        <color indexed="12"/>
        <rFont val="Arial"/>
        <family val="2"/>
      </rPr>
      <t>(en cuanto al informe final)</t>
    </r>
  </si>
  <si>
    <r>
      <t xml:space="preserve">N.º real de trabajadoresALMP, categoría 0Otras medidas 
 </t>
    </r>
    <r>
      <rPr>
        <b/>
        <sz val="10"/>
        <color indexed="12"/>
        <rFont val="Arial"/>
        <family val="2"/>
      </rPr>
      <t>(en cuanto al informe final)</t>
    </r>
  </si>
  <si>
    <r>
      <t xml:space="preserve">Importe real en EURCategoría 0.1Asignaciones de búsqueda de empleo 
 </t>
    </r>
    <r>
      <rPr>
        <b/>
        <sz val="10"/>
        <color indexed="12"/>
        <rFont val="Arial"/>
        <family val="2"/>
      </rPr>
      <t>(en cuanto al informe final)</t>
    </r>
  </si>
  <si>
    <r>
      <t xml:space="preserve">N.º real de trabajadoresCategoría 0.1Asignaciones de búsqueda de empleo 
 </t>
    </r>
    <r>
      <rPr>
        <b/>
        <sz val="10"/>
        <color indexed="12"/>
        <rFont val="Arial"/>
        <family val="2"/>
      </rPr>
      <t>(en cuanto al informe final)</t>
    </r>
  </si>
  <si>
    <r>
      <t xml:space="preserve">Importe real en EURCategoría 0.2Asignaciones de formación 
 </t>
    </r>
    <r>
      <rPr>
        <b/>
        <sz val="10"/>
        <color indexed="12"/>
        <rFont val="Arial"/>
        <family val="2"/>
      </rPr>
      <t>(en cuanto al informe final)</t>
    </r>
  </si>
  <si>
    <r>
      <t xml:space="preserve">N.º real de trabajadoresCategoría 0.2Asignaciones de formación 
 </t>
    </r>
    <r>
      <rPr>
        <b/>
        <sz val="10"/>
        <color indexed="12"/>
        <rFont val="Arial"/>
        <family val="2"/>
      </rPr>
      <t>(en cuanto al informe final)</t>
    </r>
  </si>
  <si>
    <r>
      <t xml:space="preserve">Importe real en EURCategoría 0.3Asignaciones de movilidad 
 </t>
    </r>
    <r>
      <rPr>
        <b/>
        <sz val="10"/>
        <color indexed="12"/>
        <rFont val="Arial"/>
        <family val="2"/>
      </rPr>
      <t>(en cuanto al informe final)</t>
    </r>
  </si>
  <si>
    <r>
      <t xml:space="preserve">N.º real de trabajadoresCategoría 0.3Asignaciones de movilidad 
 </t>
    </r>
    <r>
      <rPr>
        <b/>
        <sz val="10"/>
        <color indexed="12"/>
        <rFont val="Arial"/>
        <family val="2"/>
      </rPr>
      <t>(en cuanto al informe final)</t>
    </r>
  </si>
  <si>
    <r>
      <t xml:space="preserve">Importe real en EURCategoría 0.4Dietas 
 </t>
    </r>
    <r>
      <rPr>
        <b/>
        <sz val="10"/>
        <color indexed="12"/>
        <rFont val="Arial"/>
        <family val="2"/>
      </rPr>
      <t>(en cuanto al informe final)</t>
    </r>
  </si>
  <si>
    <r>
      <t xml:space="preserve">N.º real de trabajadoresCategoría 0.4Dietas 
 </t>
    </r>
    <r>
      <rPr>
        <b/>
        <sz val="10"/>
        <color indexed="12"/>
        <rFont val="Arial"/>
        <family val="2"/>
      </rPr>
      <t>(en cuanto al informe final)</t>
    </r>
  </si>
  <si>
    <r>
      <t xml:space="preserve">Importe real en EURCategoría 0.5Otras dietas 
 </t>
    </r>
    <r>
      <rPr>
        <b/>
        <sz val="10"/>
        <color indexed="12"/>
        <rFont val="Arial"/>
        <family val="2"/>
      </rPr>
      <t>(en cuanto al informe final)</t>
    </r>
  </si>
  <si>
    <r>
      <t xml:space="preserve">N.º real de trabajadoresCategoría 0.5Otras dietas 
 </t>
    </r>
    <r>
      <rPr>
        <b/>
        <sz val="10"/>
        <color indexed="12"/>
        <rFont val="Arial"/>
        <family val="2"/>
      </rPr>
      <t>(en cuanto al informe final)</t>
    </r>
  </si>
  <si>
    <r>
      <t xml:space="preserve">Actividades </t>
    </r>
    <r>
      <rPr>
        <sz val="10"/>
        <color indexed="10"/>
        <rFont val="Arial"/>
        <family val="2"/>
      </rPr>
      <t>preparatorias</t>
    </r>
    <r>
      <rPr>
        <sz val="10"/>
        <color indexed="12"/>
        <rFont val="Arial"/>
        <family val="2"/>
      </rPr>
      <t>(</t>
    </r>
    <r>
      <rPr>
        <b/>
        <sz val="10"/>
        <color indexed="12"/>
        <rFont val="Arial"/>
        <family val="2"/>
      </rPr>
      <t>en cuanto al informe final</t>
    </r>
    <r>
      <rPr>
        <sz val="10"/>
        <color indexed="12"/>
        <rFont val="Arial"/>
        <family val="2"/>
      </rPr>
      <t>)</t>
    </r>
  </si>
  <si>
    <r>
      <rPr>
        <sz val="10"/>
        <color indexed="10"/>
        <rFont val="Arial"/>
        <family val="2"/>
      </rPr>
      <t>Gestión</t>
    </r>
    <r>
      <rPr>
        <sz val="10"/>
        <rFont val="Arial"/>
      </rPr>
      <t>de las actividades de ejecución</t>
    </r>
    <r>
      <rPr>
        <b/>
        <sz val="10"/>
        <color indexed="12"/>
        <rFont val="Arial"/>
        <family val="2"/>
      </rPr>
      <t>(en cuanto al informe final</t>
    </r>
    <r>
      <rPr>
        <sz val="10"/>
        <color indexed="12"/>
        <rFont val="Arial"/>
        <family val="2"/>
      </rPr>
      <t>)</t>
    </r>
  </si>
  <si>
    <r>
      <t>Actividades de ejecución</t>
    </r>
    <r>
      <rPr>
        <sz val="10"/>
        <color indexed="10"/>
        <rFont val="Arial"/>
        <family val="2"/>
      </rPr>
      <t>información y publicidad</t>
    </r>
    <r>
      <rPr>
        <sz val="10"/>
        <rFont val="Arial"/>
        <family val="2"/>
      </rPr>
      <t xml:space="preserve">
 </t>
    </r>
    <r>
      <rPr>
        <sz val="10"/>
        <color indexed="12"/>
        <rFont val="Arial"/>
        <family val="2"/>
      </rPr>
      <t>(</t>
    </r>
    <r>
      <rPr>
        <b/>
        <sz val="10"/>
        <color indexed="12"/>
        <rFont val="Arial"/>
        <family val="2"/>
      </rPr>
      <t>en cuanto al informe final</t>
    </r>
    <r>
      <rPr>
        <sz val="10"/>
        <color indexed="12"/>
        <rFont val="Arial"/>
        <family val="2"/>
      </rPr>
      <t>)</t>
    </r>
    <r>
      <rPr>
        <sz val="10"/>
        <rFont val="Arial"/>
        <family val="2"/>
      </rPr>
      <t xml:space="preserve">
 </t>
    </r>
  </si>
  <si>
    <r>
      <t>Actividades de ejecución</t>
    </r>
    <r>
      <rPr>
        <sz val="10"/>
        <color indexed="10"/>
        <rFont val="Arial"/>
        <family val="2"/>
      </rPr>
      <t>actividades de control</t>
    </r>
    <r>
      <rPr>
        <sz val="10"/>
        <rFont val="Arial"/>
        <family val="2"/>
      </rPr>
      <t xml:space="preserve">
 </t>
    </r>
    <r>
      <rPr>
        <sz val="10"/>
        <color indexed="12"/>
        <rFont val="Arial"/>
        <family val="2"/>
      </rPr>
      <t>(</t>
    </r>
    <r>
      <rPr>
        <b/>
        <sz val="10"/>
        <color indexed="12"/>
        <rFont val="Arial"/>
        <family val="2"/>
      </rPr>
      <t>en cuanto al informe final</t>
    </r>
    <r>
      <rPr>
        <sz val="10"/>
        <color indexed="12"/>
        <rFont val="Arial"/>
        <family val="2"/>
      </rPr>
      <t>)</t>
    </r>
  </si>
  <si>
    <r>
      <t>Actividades de ejecución</t>
    </r>
    <r>
      <rPr>
        <sz val="10"/>
        <color indexed="10"/>
        <rFont val="Arial"/>
        <family val="2"/>
      </rPr>
      <t>otros</t>
    </r>
    <r>
      <rPr>
        <sz val="10"/>
        <rFont val="Arial"/>
        <family val="2"/>
      </rPr>
      <t xml:space="preserve">
 </t>
    </r>
    <r>
      <rPr>
        <b/>
        <sz val="10"/>
        <color indexed="12"/>
        <rFont val="Arial"/>
        <family val="2"/>
      </rPr>
      <t>(en cuanto al informe final</t>
    </r>
    <r>
      <rPr>
        <sz val="10"/>
        <color indexed="12"/>
        <rFont val="Arial"/>
        <family val="2"/>
      </rPr>
      <t>)</t>
    </r>
  </si>
  <si>
    <t>preparación</t>
  </si>
  <si>
    <t>gestión</t>
  </si>
  <si>
    <t>información y publicidad</t>
  </si>
  <si>
    <t>actividades de control</t>
  </si>
  <si>
    <t>otros</t>
  </si>
  <si>
    <t>Subtotal de acciones reales</t>
  </si>
  <si>
    <t>Subtotal de acciones reales calculadas</t>
  </si>
  <si>
    <t>diferencia</t>
  </si>
  <si>
    <t>Ejecución subtotal real</t>
  </si>
  <si>
    <t>Ejecución total real calculada</t>
  </si>
  <si>
    <t>diferencia</t>
  </si>
  <si>
    <t>Coste total real</t>
  </si>
  <si>
    <t>Coste total real calculado</t>
  </si>
  <si>
    <t>diferencia</t>
  </si>
  <si>
    <t>Compartir los gastos reales</t>
  </si>
  <si>
    <t>Gastos reales del FEAG</t>
  </si>
  <si>
    <t>Gasto real del FEAG calculado</t>
  </si>
  <si>
    <t>diferencia</t>
  </si>
  <si>
    <t>porcentaje de contribución</t>
  </si>
  <si>
    <t>Suma de la Comisión BUDG.</t>
  </si>
  <si>
    <t>Importe de referencia de la Comisión BUDG calculado</t>
  </si>
  <si>
    <t>diferencia</t>
  </si>
  <si>
    <t>total de las dietas reales</t>
  </si>
  <si>
    <t>% de asignaciones reales por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</si>
</sst>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_ &quot;€&quot;\ * #,##0.00_ ;_ &quot;€&quot;\ * \-#,##0.00_ ;_ &quot;€&quot;\ * &quot;-&quot;??_ ;_ @_ "/>
    <numFmt numFmtId="165" formatCode="0.0%"/>
    <numFmt numFmtId="166" formatCode="#,##0_ ;\-#,##0\ "/>
  </numFmts>
  <fonts count="55" x14ac:knownFonts="1">
    <font>
      <sz val="10"/>
      <name val="Arial"/>
    </font>
    <font>
      <sz val="10"/>
      <name val="Arial"/>
      <family val="2"/>
    </font>
    <font>
      <b/>
      <sz val="10"/>
      <name val="Arial"/>
      <family val="2"/>
    </font>
    <font>
      <b/>
      <sz val="16"/>
      <name val="Arial"/>
      <family val="2"/>
    </font>
    <font>
      <sz val="8"/>
      <name val="Arial"/>
      <family val="2"/>
    </font>
    <font>
      <sz val="10"/>
      <name val="Arial"/>
      <family val="2"/>
    </font>
    <font>
      <b/>
      <sz val="14"/>
      <color indexed="10"/>
      <name val="Arial"/>
      <family val="2"/>
    </font>
    <font>
      <b/>
      <sz val="12"/>
      <name val="Arial"/>
      <family val="2"/>
    </font>
    <font>
      <sz val="12"/>
      <name val="Arial"/>
      <family val="2"/>
    </font>
    <font>
      <b/>
      <sz val="9"/>
      <name val="Arial"/>
      <family val="2"/>
    </font>
    <font>
      <i/>
      <sz val="11"/>
      <name val="Arial"/>
      <family val="2"/>
    </font>
    <font>
      <b/>
      <sz val="14"/>
      <name val="Arial"/>
      <family val="2"/>
    </font>
    <font>
      <sz val="10"/>
      <color indexed="10"/>
      <name val="Arial"/>
      <family val="2"/>
    </font>
    <font>
      <sz val="10"/>
      <color indexed="12"/>
      <name val="Arial"/>
      <family val="2"/>
    </font>
    <font>
      <b/>
      <sz val="11"/>
      <name val="Arial"/>
      <family val="2"/>
    </font>
    <font>
      <sz val="10"/>
      <color indexed="9"/>
      <name val="Arial"/>
      <family val="2"/>
    </font>
    <font>
      <b/>
      <sz val="10"/>
      <color indexed="30"/>
      <name val="Arial"/>
      <family val="2"/>
    </font>
    <font>
      <sz val="11"/>
      <color theme="1"/>
      <name val="Calibri"/>
      <family val="2"/>
      <scheme val="minor"/>
    </font>
    <font>
      <b/>
      <sz val="11"/>
      <color theme="0"/>
      <name val="Calibri"/>
      <family val="2"/>
      <scheme val="minor"/>
    </font>
    <font>
      <sz val="11"/>
      <color rgb="FF006100"/>
      <name val="Calibri"/>
      <family val="2"/>
      <scheme val="minor"/>
    </font>
    <font>
      <b/>
      <sz val="10"/>
      <color rgb="FFFF0000"/>
      <name val="Arial"/>
      <family val="2"/>
    </font>
    <font>
      <sz val="10"/>
      <color rgb="FFFF0000"/>
      <name val="Arial"/>
      <family val="2"/>
    </font>
    <font>
      <sz val="10"/>
      <color rgb="FFC00000"/>
      <name val="Arial"/>
      <family val="2"/>
    </font>
    <font>
      <b/>
      <sz val="10"/>
      <color rgb="FFC00000"/>
      <name val="Arial"/>
      <family val="2"/>
    </font>
    <font>
      <sz val="10"/>
      <color indexed="56"/>
      <name val="Arial"/>
      <family val="2"/>
    </font>
    <font>
      <b/>
      <sz val="10"/>
      <color indexed="12"/>
      <name val="Arial"/>
      <family val="2"/>
    </font>
    <font>
      <b/>
      <sz val="24"/>
      <color rgb="FF006100"/>
      <name val="Calibri"/>
      <family val="2"/>
      <scheme val="minor"/>
    </font>
    <font>
      <sz val="14"/>
      <name val="Times New Roman"/>
      <family val="1"/>
    </font>
    <font>
      <sz val="12"/>
      <name val="Times New Roman"/>
      <family val="1"/>
    </font>
    <font>
      <i/>
      <sz val="12"/>
      <name val="Times New Roman"/>
      <family val="1"/>
    </font>
    <font>
      <u/>
      <sz val="10"/>
      <color indexed="12"/>
      <name val="Arial"/>
      <family val="2"/>
    </font>
    <font>
      <b/>
      <sz val="12"/>
      <name val="Times New Roman"/>
      <family val="1"/>
    </font>
    <font>
      <b/>
      <sz val="11"/>
      <name val="Times New Roman"/>
      <family val="1"/>
    </font>
    <font>
      <sz val="11"/>
      <name val="Times New Roman"/>
      <family val="1"/>
    </font>
    <font>
      <sz val="10"/>
      <color rgb="FF0000FF"/>
      <name val="Arial"/>
      <family val="2"/>
    </font>
    <font>
      <b/>
      <sz val="9"/>
      <color indexed="81"/>
      <name val="Tahoma"/>
      <family val="2"/>
    </font>
    <font>
      <b/>
      <sz val="11"/>
      <color rgb="FFFF0000"/>
      <name val="Arial"/>
      <family val="2"/>
    </font>
    <font>
      <b/>
      <sz val="11"/>
      <color rgb="FF006100"/>
      <name val="Arial"/>
      <family val="2"/>
    </font>
    <font>
      <b/>
      <sz val="11"/>
      <color theme="0"/>
      <name val="Arial"/>
      <family val="2"/>
    </font>
    <font>
      <b/>
      <i/>
      <sz val="10"/>
      <name val="Arial"/>
      <family val="2"/>
    </font>
    <font>
      <i/>
      <sz val="10"/>
      <name val="Arial"/>
      <family val="2"/>
    </font>
    <font>
      <sz val="11"/>
      <color rgb="FFC00000"/>
      <name val="Cambria"/>
      <family val="1"/>
    </font>
    <font>
      <sz val="10"/>
      <color rgb="FFC00000"/>
      <name val="Cambria"/>
      <family val="1"/>
    </font>
    <font>
      <sz val="9"/>
      <name val="Arial"/>
      <family val="2"/>
    </font>
    <font>
      <vertAlign val="superscript"/>
      <sz val="9"/>
      <name val="Arial"/>
      <family val="2"/>
    </font>
    <font>
      <b/>
      <u/>
      <sz val="10"/>
      <name val="Arial"/>
      <family val="2"/>
    </font>
    <font>
      <b/>
      <sz val="12"/>
      <color rgb="FF006100"/>
      <name val="Calibri"/>
      <family val="2"/>
      <scheme val="minor"/>
    </font>
    <font>
      <b/>
      <i/>
      <sz val="10"/>
      <color rgb="FFFF0000"/>
      <name val="Arial"/>
      <family val="2"/>
    </font>
    <font>
      <b/>
      <sz val="11"/>
      <color theme="0" tint="-0.34998626667073579"/>
      <name val="Calibri"/>
      <family val="2"/>
      <scheme val="minor"/>
    </font>
    <font>
      <i/>
      <sz val="10"/>
      <color rgb="FF76933C"/>
      <name val="Arial"/>
      <family val="2"/>
    </font>
    <font>
      <sz val="11"/>
      <color rgb="FF9C6500"/>
      <name val="Calibri"/>
      <family val="2"/>
      <scheme val="minor"/>
    </font>
    <font>
      <sz val="11"/>
      <color rgb="FF9C0006"/>
      <name val="Calibri"/>
      <family val="2"/>
      <scheme val="minor"/>
    </font>
    <font>
      <b/>
      <sz val="9"/>
      <color rgb="FFFF0000"/>
      <name val="Arial"/>
      <family val="2"/>
    </font>
    <font>
      <b/>
      <sz val="8"/>
      <color rgb="FFFF0000"/>
      <name val="Arial"/>
      <family val="2"/>
    </font>
    <font>
      <sz val="11"/>
      <name val="Calibri"/>
      <family val="2"/>
    </font>
  </fonts>
  <fills count="18">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rgb="FFA5A5A5"/>
      </patternFill>
    </fill>
    <fill>
      <patternFill patternType="solid">
        <fgColor rgb="FFC6EFCE"/>
      </patternFill>
    </fill>
    <fill>
      <patternFill patternType="solid">
        <fgColor indexed="49"/>
        <bgColor indexed="64"/>
      </patternFill>
    </fill>
    <fill>
      <patternFill patternType="solid">
        <fgColor theme="0"/>
        <bgColor indexed="64"/>
      </patternFill>
    </fill>
    <fill>
      <patternFill patternType="solid">
        <fgColor rgb="FFFF6600"/>
        <bgColor indexed="64"/>
      </patternFill>
    </fill>
    <fill>
      <patternFill patternType="solid">
        <fgColor theme="9" tint="0.59999389629810485"/>
        <bgColor indexed="64"/>
      </patternFill>
    </fill>
    <fill>
      <patternFill patternType="solid">
        <fgColor rgb="FFEFE7E9"/>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rgb="FFB0D4B3"/>
        <bgColor indexed="64"/>
      </patternFill>
    </fill>
    <fill>
      <patternFill patternType="solid">
        <fgColor rgb="FFFFEB9C"/>
      </patternFill>
    </fill>
    <fill>
      <patternFill patternType="solid">
        <fgColor rgb="FFC6EFCE"/>
        <bgColor indexed="64"/>
      </patternFill>
    </fill>
    <fill>
      <patternFill patternType="solid">
        <fgColor theme="0" tint="-4.9989318521683403E-2"/>
        <bgColor indexed="64"/>
      </patternFill>
    </fill>
  </fills>
  <borders count="36">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bottom style="double">
        <color rgb="FF3F3F3F"/>
      </bottom>
      <diagonal/>
    </border>
    <border>
      <left/>
      <right style="medium">
        <color indexed="64"/>
      </right>
      <top/>
      <bottom style="medium">
        <color indexed="64"/>
      </bottom>
      <diagonal/>
    </border>
  </borders>
  <cellStyleXfs count="10">
    <xf numFmtId="0" fontId="0" fillId="0" borderId="0"/>
    <xf numFmtId="0" fontId="18" fillId="5" borderId="26"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9" fillId="6" borderId="0" applyNumberFormat="0" applyBorder="0" applyAlignment="0" applyProtection="0"/>
    <xf numFmtId="9" fontId="1" fillId="0" borderId="0" applyFont="0" applyFill="0" applyBorder="0" applyAlignment="0" applyProtection="0"/>
    <xf numFmtId="0" fontId="17" fillId="0" borderId="0"/>
    <xf numFmtId="9" fontId="17" fillId="0" borderId="0" applyFont="0" applyFill="0" applyBorder="0" applyAlignment="0" applyProtection="0"/>
    <xf numFmtId="0" fontId="30" fillId="0" borderId="0" applyNumberFormat="0" applyFill="0" applyBorder="0" applyAlignment="0" applyProtection="0">
      <alignment vertical="top"/>
      <protection locked="0"/>
    </xf>
    <xf numFmtId="0" fontId="50" fillId="15" borderId="0" applyNumberFormat="0" applyBorder="0" applyAlignment="0" applyProtection="0"/>
  </cellStyleXfs>
  <cellXfs count="220">
    <xf numFmtId="0" fontId="0" fillId="0" borderId="0" xfId="0"/>
    <xf numFmtId="0" fontId="3" fillId="0" borderId="0" xfId="0" applyFont="1" applyBorder="1" applyAlignment="1"/>
    <xf numFmtId="0" fontId="0" fillId="0" borderId="0" xfId="0" applyAlignment="1"/>
    <xf numFmtId="0" fontId="2" fillId="0" borderId="0" xfId="0" applyFont="1" applyAlignment="1"/>
    <xf numFmtId="0" fontId="0" fillId="0" borderId="1" xfId="0" applyFill="1" applyBorder="1" applyAlignment="1"/>
    <xf numFmtId="0" fontId="0" fillId="0" borderId="3" xfId="0" applyBorder="1" applyAlignment="1"/>
    <xf numFmtId="0" fontId="2" fillId="0" borderId="4" xfId="0" applyFont="1" applyBorder="1" applyAlignment="1">
      <alignment horizontal="center"/>
    </xf>
    <xf numFmtId="0" fontId="5" fillId="0" borderId="5" xfId="0" quotePrefix="1"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xf numFmtId="0" fontId="5" fillId="0" borderId="11" xfId="0" applyFont="1" applyBorder="1" applyAlignment="1">
      <alignment wrapText="1"/>
    </xf>
    <xf numFmtId="0" fontId="5" fillId="0" borderId="12" xfId="0" quotePrefix="1" applyFont="1" applyBorder="1" applyAlignment="1">
      <alignment horizontal="center"/>
    </xf>
    <xf numFmtId="0" fontId="2" fillId="0" borderId="4" xfId="0" applyFont="1" applyBorder="1" applyAlignment="1">
      <alignment horizontal="center" wrapText="1"/>
    </xf>
    <xf numFmtId="0" fontId="2" fillId="0" borderId="9" xfId="0" applyFont="1" applyFill="1" applyBorder="1" applyAlignment="1">
      <alignment horizontal="center" vertical="center" wrapText="1"/>
    </xf>
    <xf numFmtId="0" fontId="13" fillId="0" borderId="0" xfId="0" applyFont="1"/>
    <xf numFmtId="0" fontId="2" fillId="0" borderId="0" xfId="0" applyFont="1" applyAlignment="1">
      <alignment vertical="center"/>
    </xf>
    <xf numFmtId="0" fontId="2" fillId="0" borderId="13" xfId="0" applyFont="1" applyBorder="1" applyAlignment="1">
      <alignment vertical="center"/>
    </xf>
    <xf numFmtId="0" fontId="2" fillId="0" borderId="1" xfId="0" applyFont="1" applyBorder="1" applyAlignment="1">
      <alignment vertical="center"/>
    </xf>
    <xf numFmtId="0" fontId="2" fillId="0" borderId="14" xfId="0" applyFont="1" applyBorder="1" applyAlignment="1">
      <alignment vertical="center"/>
    </xf>
    <xf numFmtId="0" fontId="0" fillId="0" borderId="0" xfId="0" applyAlignment="1">
      <alignment vertical="center"/>
    </xf>
    <xf numFmtId="0" fontId="14" fillId="3" borderId="9" xfId="0" applyFont="1" applyFill="1" applyBorder="1" applyAlignment="1"/>
    <xf numFmtId="0" fontId="14" fillId="0" borderId="0" xfId="0" applyFont="1" applyAlignment="1"/>
    <xf numFmtId="0" fontId="15" fillId="4" borderId="0" xfId="0" applyFont="1" applyFill="1"/>
    <xf numFmtId="0" fontId="2" fillId="0" borderId="16" xfId="0" applyFont="1" applyBorder="1" applyAlignment="1">
      <alignment wrapText="1"/>
    </xf>
    <xf numFmtId="0" fontId="2" fillId="2" borderId="9" xfId="0" applyFont="1" applyFill="1" applyBorder="1" applyAlignment="1">
      <alignment wrapText="1"/>
    </xf>
    <xf numFmtId="0" fontId="2" fillId="0" borderId="12" xfId="0" applyFont="1" applyBorder="1" applyAlignment="1">
      <alignment horizontal="center"/>
    </xf>
    <xf numFmtId="0" fontId="2" fillId="0" borderId="12" xfId="0" applyFont="1" applyBorder="1" applyAlignment="1">
      <alignment horizontal="center" wrapText="1"/>
    </xf>
    <xf numFmtId="0" fontId="5" fillId="0" borderId="12" xfId="0" applyFont="1" applyBorder="1" applyAlignment="1">
      <alignment horizontal="center"/>
    </xf>
    <xf numFmtId="3" fontId="2" fillId="0" borderId="15" xfId="0" applyNumberFormat="1" applyFont="1" applyBorder="1" applyAlignment="1">
      <alignment horizontal="center" wrapText="1"/>
    </xf>
    <xf numFmtId="0" fontId="2" fillId="0" borderId="9" xfId="0" applyFont="1" applyBorder="1" applyAlignment="1"/>
    <xf numFmtId="0" fontId="2" fillId="0" borderId="9" xfId="0" applyFont="1" applyBorder="1" applyAlignment="1">
      <alignment vertical="center" wrapText="1"/>
    </xf>
    <xf numFmtId="0" fontId="22" fillId="0" borderId="0" xfId="0" applyFont="1" applyAlignment="1"/>
    <xf numFmtId="0" fontId="23" fillId="0" borderId="0" xfId="0" applyFont="1" applyAlignment="1"/>
    <xf numFmtId="10" fontId="5" fillId="0" borderId="0" xfId="0" applyNumberFormat="1" applyFont="1" applyFill="1" applyAlignment="1"/>
    <xf numFmtId="0" fontId="15" fillId="7" borderId="27" xfId="6" applyFont="1" applyFill="1" applyBorder="1" applyAlignment="1">
      <alignment horizontal="center" vertical="center" wrapText="1"/>
    </xf>
    <xf numFmtId="0" fontId="15" fillId="7" borderId="0" xfId="6" applyFont="1" applyFill="1" applyBorder="1" applyAlignment="1">
      <alignment horizontal="center" vertical="center" wrapText="1"/>
    </xf>
    <xf numFmtId="3" fontId="14" fillId="0" borderId="28" xfId="6" applyNumberFormat="1" applyFont="1" applyFill="1" applyBorder="1" applyAlignment="1">
      <alignment vertical="center"/>
    </xf>
    <xf numFmtId="0" fontId="15" fillId="7" borderId="0" xfId="6" applyFont="1" applyFill="1" applyBorder="1" applyAlignment="1">
      <alignment horizontal="center" vertical="center" wrapText="1"/>
    </xf>
    <xf numFmtId="0" fontId="0" fillId="0" borderId="17" xfId="0" applyBorder="1"/>
    <xf numFmtId="44" fontId="0" fillId="0" borderId="17" xfId="3" applyFont="1" applyBorder="1"/>
    <xf numFmtId="164" fontId="0" fillId="0" borderId="17" xfId="0" applyNumberFormat="1" applyBorder="1"/>
    <xf numFmtId="9" fontId="0" fillId="0" borderId="17" xfId="5" applyFont="1" applyBorder="1"/>
    <xf numFmtId="164" fontId="0" fillId="0" borderId="0" xfId="0" applyNumberFormat="1"/>
    <xf numFmtId="164" fontId="5" fillId="0" borderId="0" xfId="0" applyNumberFormat="1" applyFont="1"/>
    <xf numFmtId="0" fontId="0" fillId="8" borderId="0" xfId="0" applyFill="1" applyBorder="1" applyAlignment="1"/>
    <xf numFmtId="0" fontId="0" fillId="8" borderId="0" xfId="0" applyFill="1"/>
    <xf numFmtId="0" fontId="0" fillId="8" borderId="0" xfId="0" applyFill="1" applyAlignment="1"/>
    <xf numFmtId="0" fontId="14" fillId="8" borderId="0" xfId="0" applyFont="1" applyFill="1" applyAlignment="1"/>
    <xf numFmtId="0" fontId="2" fillId="8" borderId="0" xfId="0" applyFont="1" applyFill="1" applyBorder="1" applyAlignment="1"/>
    <xf numFmtId="0" fontId="14" fillId="8" borderId="0" xfId="0" applyFont="1" applyFill="1" applyBorder="1" applyAlignment="1"/>
    <xf numFmtId="0" fontId="5" fillId="8" borderId="0" xfId="0" applyFont="1" applyFill="1" applyAlignment="1"/>
    <xf numFmtId="0" fontId="2" fillId="8" borderId="0" xfId="0" applyFont="1" applyFill="1" applyAlignment="1"/>
    <xf numFmtId="4" fontId="0" fillId="8" borderId="0" xfId="0" applyNumberFormat="1" applyFill="1" applyAlignment="1"/>
    <xf numFmtId="0" fontId="6" fillId="8" borderId="0" xfId="0" applyFont="1" applyFill="1" applyAlignment="1"/>
    <xf numFmtId="0" fontId="12" fillId="8" borderId="0" xfId="0" applyFont="1" applyFill="1" applyAlignment="1"/>
    <xf numFmtId="0" fontId="2" fillId="8" borderId="0" xfId="0" applyFont="1" applyFill="1" applyAlignment="1">
      <alignment vertical="center"/>
    </xf>
    <xf numFmtId="0" fontId="5" fillId="8" borderId="0" xfId="0" applyFont="1" applyFill="1" applyBorder="1" applyAlignment="1"/>
    <xf numFmtId="0" fontId="7" fillId="8" borderId="0" xfId="0" applyFont="1" applyFill="1" applyAlignment="1"/>
    <xf numFmtId="0" fontId="8" fillId="8" borderId="0" xfId="0" applyFont="1" applyFill="1" applyAlignment="1"/>
    <xf numFmtId="0" fontId="3" fillId="8" borderId="0" xfId="0" applyFont="1" applyFill="1" applyBorder="1" applyAlignment="1"/>
    <xf numFmtId="0" fontId="2" fillId="8" borderId="0" xfId="0" applyFont="1" applyFill="1" applyBorder="1" applyAlignment="1">
      <alignment vertical="center"/>
    </xf>
    <xf numFmtId="3" fontId="0" fillId="8" borderId="18" xfId="0" applyNumberFormat="1" applyFill="1" applyBorder="1" applyAlignment="1">
      <alignment vertical="center"/>
    </xf>
    <xf numFmtId="0" fontId="2" fillId="8" borderId="15" xfId="0" applyFont="1" applyFill="1" applyBorder="1" applyAlignment="1">
      <alignment horizontal="center"/>
    </xf>
    <xf numFmtId="0" fontId="5" fillId="8" borderId="10" xfId="0" applyFont="1" applyFill="1" applyBorder="1" applyAlignment="1"/>
    <xf numFmtId="0" fontId="11" fillId="8" borderId="0" xfId="0" applyFont="1" applyFill="1" applyBorder="1" applyAlignment="1"/>
    <xf numFmtId="0" fontId="10" fillId="8" borderId="0" xfId="0" applyFont="1" applyFill="1" applyAlignment="1"/>
    <xf numFmtId="0" fontId="10" fillId="8" borderId="0" xfId="0" applyFont="1" applyFill="1" applyBorder="1" applyAlignment="1"/>
    <xf numFmtId="3" fontId="0" fillId="0" borderId="0" xfId="0" applyNumberFormat="1" applyAlignment="1"/>
    <xf numFmtId="3" fontId="1" fillId="9" borderId="24" xfId="0" applyNumberFormat="1" applyFont="1" applyFill="1" applyBorder="1" applyAlignment="1">
      <alignment horizontal="center" vertical="center" wrapText="1"/>
    </xf>
    <xf numFmtId="0" fontId="1" fillId="0" borderId="17" xfId="0" applyFont="1" applyBorder="1"/>
    <xf numFmtId="10" fontId="0" fillId="0" borderId="17" xfId="5" applyNumberFormat="1" applyFont="1" applyBorder="1"/>
    <xf numFmtId="10" fontId="14" fillId="8" borderId="0" xfId="5" applyNumberFormat="1" applyFont="1" applyFill="1" applyAlignment="1"/>
    <xf numFmtId="0" fontId="0" fillId="0" borderId="0" xfId="0" applyBorder="1"/>
    <xf numFmtId="0" fontId="1" fillId="0" borderId="0" xfId="0" applyFont="1"/>
    <xf numFmtId="0" fontId="1" fillId="0" borderId="0" xfId="0" applyFont="1" applyAlignment="1">
      <alignment vertical="center"/>
    </xf>
    <xf numFmtId="0" fontId="27" fillId="0" borderId="0" xfId="0" applyFont="1" applyAlignment="1">
      <alignment vertical="center"/>
    </xf>
    <xf numFmtId="0" fontId="28" fillId="0" borderId="0" xfId="0" applyFont="1"/>
    <xf numFmtId="0" fontId="31" fillId="0" borderId="0" xfId="0" applyFont="1"/>
    <xf numFmtId="0" fontId="32" fillId="0" borderId="0" xfId="0" applyFont="1"/>
    <xf numFmtId="0" fontId="33" fillId="0" borderId="0" xfId="0" applyFont="1" applyAlignment="1">
      <alignment vertical="center"/>
    </xf>
    <xf numFmtId="0" fontId="32" fillId="0" borderId="0" xfId="0" applyFont="1" applyAlignment="1">
      <alignment horizontal="center" vertical="center"/>
    </xf>
    <xf numFmtId="0" fontId="34" fillId="0" borderId="0" xfId="0" applyFont="1"/>
    <xf numFmtId="0" fontId="1" fillId="8" borderId="0" xfId="0" applyFont="1" applyFill="1" applyAlignment="1"/>
    <xf numFmtId="4" fontId="2" fillId="2" borderId="9" xfId="0" applyNumberFormat="1" applyFont="1" applyFill="1" applyBorder="1" applyAlignment="1"/>
    <xf numFmtId="4" fontId="14" fillId="3" borderId="9" xfId="0" applyNumberFormat="1" applyFont="1" applyFill="1" applyBorder="1" applyAlignment="1"/>
    <xf numFmtId="0" fontId="19" fillId="6" borderId="0" xfId="4" applyAlignment="1" applyProtection="1">
      <protection locked="0"/>
    </xf>
    <xf numFmtId="0" fontId="19" fillId="6" borderId="0" xfId="4" applyBorder="1" applyAlignment="1" applyProtection="1">
      <alignment wrapText="1"/>
      <protection locked="0"/>
    </xf>
    <xf numFmtId="4" fontId="19" fillId="6" borderId="16" xfId="4" applyNumberFormat="1" applyBorder="1" applyAlignment="1" applyProtection="1">
      <protection locked="0"/>
    </xf>
    <xf numFmtId="4" fontId="19" fillId="6" borderId="3" xfId="4" applyNumberFormat="1" applyBorder="1" applyAlignment="1" applyProtection="1">
      <protection locked="0"/>
    </xf>
    <xf numFmtId="4" fontId="19" fillId="6" borderId="10" xfId="4" applyNumberFormat="1" applyBorder="1" applyAlignment="1" applyProtection="1">
      <protection locked="0"/>
    </xf>
    <xf numFmtId="4" fontId="14" fillId="10" borderId="9" xfId="0" applyNumberFormat="1" applyFont="1" applyFill="1" applyBorder="1" applyAlignment="1"/>
    <xf numFmtId="0" fontId="36" fillId="11" borderId="13" xfId="0" applyFont="1" applyFill="1" applyBorder="1" applyAlignment="1">
      <alignment horizontal="left"/>
    </xf>
    <xf numFmtId="9" fontId="36" fillId="11" borderId="13" xfId="5" applyFont="1" applyFill="1" applyBorder="1" applyAlignment="1">
      <alignment horizontal="center"/>
    </xf>
    <xf numFmtId="0" fontId="36" fillId="11" borderId="1" xfId="0" applyFont="1" applyFill="1" applyBorder="1" applyAlignment="1">
      <alignment horizontal="right"/>
    </xf>
    <xf numFmtId="0" fontId="21" fillId="11" borderId="1" xfId="0" applyFont="1" applyFill="1" applyBorder="1" applyAlignment="1"/>
    <xf numFmtId="0" fontId="14" fillId="12" borderId="9" xfId="0" applyFont="1" applyFill="1" applyBorder="1" applyAlignment="1"/>
    <xf numFmtId="0" fontId="1" fillId="0" borderId="0" xfId="0" applyFont="1" applyAlignment="1"/>
    <xf numFmtId="0" fontId="1" fillId="0" borderId="0" xfId="0" applyFont="1" applyFill="1" applyAlignment="1"/>
    <xf numFmtId="0" fontId="0" fillId="0" borderId="0" xfId="0" applyFill="1" applyAlignment="1"/>
    <xf numFmtId="9" fontId="14" fillId="8" borderId="0" xfId="5" applyFont="1" applyFill="1" applyBorder="1" applyAlignment="1">
      <alignment horizontal="center"/>
    </xf>
    <xf numFmtId="0" fontId="14" fillId="8" borderId="0" xfId="0" applyFont="1" applyFill="1" applyBorder="1" applyAlignment="1">
      <alignment horizontal="right"/>
    </xf>
    <xf numFmtId="0" fontId="14" fillId="13" borderId="13" xfId="0" applyFont="1" applyFill="1" applyBorder="1" applyAlignment="1">
      <alignment horizontal="left"/>
    </xf>
    <xf numFmtId="9" fontId="14" fillId="13" borderId="13" xfId="5" applyFont="1" applyFill="1" applyBorder="1" applyAlignment="1">
      <alignment horizontal="center"/>
    </xf>
    <xf numFmtId="0" fontId="0" fillId="13" borderId="1" xfId="0" applyFill="1" applyBorder="1" applyAlignment="1"/>
    <xf numFmtId="4" fontId="37" fillId="6" borderId="9" xfId="4" applyNumberFormat="1" applyFont="1" applyBorder="1" applyAlignment="1" applyProtection="1">
      <protection locked="0"/>
    </xf>
    <xf numFmtId="0" fontId="0" fillId="0" borderId="0" xfId="0" applyAlignment="1"/>
    <xf numFmtId="0" fontId="2" fillId="8" borderId="0" xfId="0" applyFont="1" applyFill="1" applyBorder="1" applyAlignment="1">
      <alignment horizontal="right"/>
    </xf>
    <xf numFmtId="0" fontId="0" fillId="8" borderId="0" xfId="0" applyFill="1" applyAlignment="1">
      <alignment horizontal="right"/>
    </xf>
    <xf numFmtId="0" fontId="0" fillId="8" borderId="0" xfId="0" applyFill="1" applyBorder="1" applyAlignment="1">
      <alignment horizontal="right"/>
    </xf>
    <xf numFmtId="4" fontId="37" fillId="8" borderId="0" xfId="4" applyNumberFormat="1" applyFont="1" applyFill="1" applyBorder="1" applyAlignment="1" applyProtection="1">
      <protection locked="0"/>
    </xf>
    <xf numFmtId="9" fontId="37" fillId="6" borderId="16" xfId="5" applyFont="1" applyFill="1" applyBorder="1" applyAlignment="1" applyProtection="1">
      <alignment horizontal="center"/>
      <protection locked="0"/>
    </xf>
    <xf numFmtId="4" fontId="36" fillId="11" borderId="13" xfId="0" applyNumberFormat="1" applyFont="1" applyFill="1" applyBorder="1" applyAlignment="1">
      <alignment horizontal="right"/>
    </xf>
    <xf numFmtId="0" fontId="21" fillId="8" borderId="0" xfId="0" applyFont="1" applyFill="1" applyAlignment="1">
      <alignment vertical="top" wrapText="1"/>
    </xf>
    <xf numFmtId="0" fontId="39" fillId="8" borderId="0" xfId="0" applyFont="1" applyFill="1" applyAlignment="1"/>
    <xf numFmtId="0" fontId="40" fillId="8" borderId="0" xfId="0" applyFont="1" applyFill="1" applyAlignment="1"/>
    <xf numFmtId="4" fontId="0" fillId="8" borderId="17" xfId="0" applyNumberFormat="1" applyFill="1" applyBorder="1" applyAlignment="1"/>
    <xf numFmtId="10" fontId="5" fillId="8" borderId="17" xfId="0" applyNumberFormat="1" applyFont="1" applyFill="1" applyBorder="1" applyAlignment="1"/>
    <xf numFmtId="10" fontId="0" fillId="8" borderId="17" xfId="0" applyNumberFormat="1" applyFill="1" applyBorder="1" applyAlignment="1"/>
    <xf numFmtId="4" fontId="20" fillId="8" borderId="17" xfId="0" applyNumberFormat="1" applyFont="1" applyFill="1" applyBorder="1" applyAlignment="1"/>
    <xf numFmtId="10" fontId="2" fillId="8" borderId="17" xfId="0" applyNumberFormat="1" applyFont="1" applyFill="1" applyBorder="1" applyAlignment="1"/>
    <xf numFmtId="3" fontId="19" fillId="6" borderId="18" xfId="4" applyNumberFormat="1" applyBorder="1" applyAlignment="1" applyProtection="1">
      <alignment vertical="center"/>
      <protection locked="0"/>
    </xf>
    <xf numFmtId="4" fontId="19" fillId="6" borderId="18" xfId="4" applyNumberFormat="1" applyBorder="1" applyAlignment="1" applyProtection="1">
      <alignment vertical="center"/>
      <protection locked="0"/>
    </xf>
    <xf numFmtId="0" fontId="0" fillId="8" borderId="0" xfId="0" applyFill="1" applyAlignment="1"/>
    <xf numFmtId="0" fontId="39" fillId="0" borderId="0" xfId="0" applyFont="1" applyAlignment="1"/>
    <xf numFmtId="1" fontId="0" fillId="8" borderId="0" xfId="0" applyNumberFormat="1" applyFill="1" applyAlignment="1"/>
    <xf numFmtId="0" fontId="40" fillId="8" borderId="5" xfId="0" applyFont="1" applyFill="1" applyBorder="1" applyAlignment="1">
      <alignment vertical="top" wrapText="1"/>
    </xf>
    <xf numFmtId="0" fontId="21" fillId="8" borderId="2" xfId="0" applyFont="1" applyFill="1" applyBorder="1" applyAlignment="1">
      <alignment horizontal="center" wrapText="1"/>
    </xf>
    <xf numFmtId="0" fontId="0" fillId="8" borderId="0" xfId="0" applyFill="1" applyAlignment="1"/>
    <xf numFmtId="0" fontId="14" fillId="8" borderId="5" xfId="0" applyFont="1" applyFill="1" applyBorder="1" applyAlignment="1">
      <alignment horizontal="left"/>
    </xf>
    <xf numFmtId="0" fontId="6" fillId="8" borderId="5" xfId="0" applyFont="1" applyFill="1" applyBorder="1" applyAlignment="1"/>
    <xf numFmtId="4" fontId="14" fillId="13" borderId="13" xfId="0" applyNumberFormat="1" applyFont="1" applyFill="1" applyBorder="1" applyAlignment="1"/>
    <xf numFmtId="4" fontId="14" fillId="8" borderId="2" xfId="0" applyNumberFormat="1" applyFont="1" applyFill="1" applyBorder="1" applyAlignment="1"/>
    <xf numFmtId="0" fontId="0" fillId="8" borderId="32" xfId="0" applyFill="1" applyBorder="1" applyAlignment="1"/>
    <xf numFmtId="0" fontId="2" fillId="2" borderId="13" xfId="0" applyFont="1" applyFill="1" applyBorder="1" applyAlignment="1"/>
    <xf numFmtId="0" fontId="2" fillId="2" borderId="1" xfId="0" applyFont="1" applyFill="1" applyBorder="1" applyAlignment="1"/>
    <xf numFmtId="3" fontId="2" fillId="2" borderId="1" xfId="0" applyNumberFormat="1" applyFont="1" applyFill="1" applyBorder="1" applyAlignment="1"/>
    <xf numFmtId="3" fontId="2" fillId="2" borderId="33" xfId="0" applyNumberFormat="1" applyFont="1" applyFill="1" applyBorder="1" applyAlignment="1"/>
    <xf numFmtId="4" fontId="2" fillId="2" borderId="14" xfId="0" applyNumberFormat="1" applyFont="1" applyFill="1" applyBorder="1" applyAlignment="1"/>
    <xf numFmtId="3" fontId="2" fillId="8" borderId="0" xfId="0" applyNumberFormat="1" applyFont="1" applyFill="1" applyBorder="1" applyAlignment="1"/>
    <xf numFmtId="3" fontId="20" fillId="2" borderId="13" xfId="0" applyNumberFormat="1" applyFont="1" applyFill="1" applyBorder="1" applyAlignment="1"/>
    <xf numFmtId="0" fontId="0" fillId="0" borderId="17" xfId="5" applyNumberFormat="1" applyFont="1" applyBorder="1"/>
    <xf numFmtId="0" fontId="43" fillId="8" borderId="0" xfId="0" applyFont="1" applyFill="1" applyAlignment="1"/>
    <xf numFmtId="0" fontId="19" fillId="6" borderId="0" xfId="4" applyAlignment="1" applyProtection="1">
      <alignment horizontal="center"/>
      <protection locked="0"/>
    </xf>
    <xf numFmtId="0" fontId="20" fillId="8" borderId="0" xfId="0" applyFont="1" applyFill="1" applyAlignment="1">
      <alignment horizontal="center"/>
    </xf>
    <xf numFmtId="0" fontId="20" fillId="8" borderId="0" xfId="0" applyFont="1" applyFill="1" applyAlignment="1">
      <alignment vertical="top" wrapText="1"/>
    </xf>
    <xf numFmtId="0" fontId="20" fillId="8" borderId="0" xfId="0" applyFont="1" applyFill="1" applyAlignment="1"/>
    <xf numFmtId="0" fontId="20" fillId="8" borderId="0" xfId="0" applyFont="1" applyFill="1" applyAlignment="1">
      <alignment vertical="center"/>
    </xf>
    <xf numFmtId="10" fontId="36" fillId="8" borderId="0" xfId="5" applyNumberFormat="1" applyFont="1" applyFill="1" applyAlignment="1"/>
    <xf numFmtId="0" fontId="47" fillId="0" borderId="0" xfId="0" applyFont="1" applyAlignment="1">
      <alignment vertical="top" wrapText="1"/>
    </xf>
    <xf numFmtId="0" fontId="20" fillId="8" borderId="0" xfId="0" applyFont="1" applyFill="1" applyBorder="1" applyAlignment="1"/>
    <xf numFmtId="0" fontId="20" fillId="8" borderId="0" xfId="0" applyFont="1" applyFill="1" applyBorder="1" applyAlignment="1">
      <alignment wrapText="1"/>
    </xf>
    <xf numFmtId="0" fontId="20" fillId="8" borderId="0" xfId="0" applyFont="1" applyFill="1" applyAlignment="1">
      <alignment wrapText="1"/>
    </xf>
    <xf numFmtId="165" fontId="20" fillId="8" borderId="0" xfId="0" applyNumberFormat="1" applyFont="1" applyFill="1" applyAlignment="1"/>
    <xf numFmtId="10" fontId="20" fillId="8" borderId="0" xfId="0" applyNumberFormat="1" applyFont="1" applyFill="1" applyAlignment="1"/>
    <xf numFmtId="0" fontId="20" fillId="0" borderId="0" xfId="0" applyFont="1" applyAlignment="1"/>
    <xf numFmtId="3" fontId="48" fillId="5" borderId="26" xfId="1" applyNumberFormat="1" applyFont="1" applyAlignment="1">
      <alignment vertical="center"/>
    </xf>
    <xf numFmtId="9" fontId="48" fillId="5" borderId="26" xfId="5" applyFont="1" applyFill="1" applyBorder="1" applyAlignment="1">
      <alignment horizontal="center" vertical="center"/>
    </xf>
    <xf numFmtId="10" fontId="49" fillId="13" borderId="1" xfId="0" applyNumberFormat="1" applyFont="1" applyFill="1" applyBorder="1" applyAlignment="1">
      <alignment horizontal="right"/>
    </xf>
    <xf numFmtId="3" fontId="36" fillId="12" borderId="9" xfId="0" applyNumberFormat="1" applyFont="1" applyFill="1" applyBorder="1" applyAlignment="1"/>
    <xf numFmtId="0" fontId="51" fillId="16" borderId="18" xfId="9" applyFont="1" applyFill="1" applyBorder="1" applyAlignment="1" applyProtection="1">
      <alignment vertical="center" wrapText="1"/>
      <protection locked="0"/>
    </xf>
    <xf numFmtId="0" fontId="39" fillId="8" borderId="5" xfId="0" applyFont="1" applyFill="1" applyBorder="1" applyAlignment="1"/>
    <xf numFmtId="0" fontId="53" fillId="8" borderId="34" xfId="0" applyFont="1" applyFill="1" applyBorder="1" applyAlignment="1">
      <alignment horizontal="center" wrapText="1"/>
    </xf>
    <xf numFmtId="0" fontId="0" fillId="8" borderId="0" xfId="0" applyFill="1" applyBorder="1" applyAlignment="1">
      <alignment vertical="center"/>
    </xf>
    <xf numFmtId="4" fontId="9" fillId="8" borderId="26" xfId="0" applyNumberFormat="1" applyFont="1" applyFill="1" applyBorder="1" applyAlignment="1">
      <alignment horizontal="center" vertical="center" wrapText="1"/>
    </xf>
    <xf numFmtId="0" fontId="52" fillId="8" borderId="26" xfId="0" applyFont="1" applyFill="1" applyBorder="1" applyAlignment="1">
      <alignment horizontal="center" wrapText="1"/>
    </xf>
    <xf numFmtId="165" fontId="21" fillId="11" borderId="26" xfId="0" applyNumberFormat="1" applyFont="1" applyFill="1" applyBorder="1" applyAlignment="1"/>
    <xf numFmtId="10" fontId="20" fillId="11" borderId="26" xfId="0" applyNumberFormat="1" applyFont="1" applyFill="1" applyBorder="1" applyAlignment="1"/>
    <xf numFmtId="165" fontId="48" fillId="5" borderId="26" xfId="5" applyNumberFormat="1" applyFont="1" applyFill="1" applyBorder="1" applyAlignment="1">
      <alignment horizontal="center" vertical="center"/>
    </xf>
    <xf numFmtId="165" fontId="43" fillId="0" borderId="0" xfId="0" applyNumberFormat="1" applyFont="1" applyAlignment="1"/>
    <xf numFmtId="10" fontId="38" fillId="17" borderId="0" xfId="5" applyNumberFormat="1" applyFont="1" applyFill="1" applyBorder="1" applyAlignment="1">
      <alignment horizontal="center" vertical="center"/>
    </xf>
    <xf numFmtId="0" fontId="54" fillId="0" borderId="9" xfId="0" applyFont="1" applyBorder="1" applyAlignment="1">
      <alignment vertical="center" wrapText="1"/>
    </xf>
    <xf numFmtId="0" fontId="54" fillId="0" borderId="14" xfId="0" applyFont="1" applyBorder="1" applyAlignment="1">
      <alignment vertical="center" wrapText="1"/>
    </xf>
    <xf numFmtId="0" fontId="54" fillId="0" borderId="11" xfId="0" applyFont="1" applyBorder="1" applyAlignment="1">
      <alignment vertical="center" wrapText="1"/>
    </xf>
    <xf numFmtId="0" fontId="54" fillId="0" borderId="35" xfId="0" applyFont="1" applyBorder="1" applyAlignment="1">
      <alignment vertical="center" wrapText="1"/>
    </xf>
    <xf numFmtId="0" fontId="39" fillId="8" borderId="0" xfId="0" applyFont="1" applyFill="1" applyAlignment="1">
      <alignment horizontal="center"/>
    </xf>
    <xf numFmtId="0" fontId="14" fillId="12" borderId="13" xfId="0" applyFont="1" applyFill="1" applyBorder="1" applyAlignment="1">
      <alignment horizontal="center" wrapText="1"/>
    </xf>
    <xf numFmtId="0" fontId="0" fillId="0" borderId="1" xfId="0" applyBorder="1" applyAlignment="1">
      <alignment horizontal="center" wrapText="1"/>
    </xf>
    <xf numFmtId="4" fontId="9" fillId="8" borderId="30" xfId="0" applyNumberFormat="1" applyFont="1" applyFill="1" applyBorder="1" applyAlignment="1">
      <alignment horizontal="center"/>
    </xf>
    <xf numFmtId="0" fontId="0" fillId="0" borderId="31" xfId="0" applyBorder="1" applyAlignment="1">
      <alignment horizontal="center"/>
    </xf>
    <xf numFmtId="0" fontId="2" fillId="3" borderId="0" xfId="0" applyFont="1" applyFill="1" applyBorder="1" applyAlignment="1">
      <alignment horizontal="center"/>
    </xf>
    <xf numFmtId="0" fontId="0" fillId="0" borderId="0" xfId="0" applyAlignment="1">
      <alignment horizontal="center"/>
    </xf>
    <xf numFmtId="0" fontId="0" fillId="0" borderId="29" xfId="0" applyBorder="1" applyAlignment="1">
      <alignment horizont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166" fontId="26" fillId="6" borderId="15" xfId="2" applyNumberFormat="1" applyFont="1" applyFill="1" applyBorder="1" applyAlignment="1" applyProtection="1">
      <alignment horizontal="center" vertical="center"/>
      <protection locked="0"/>
    </xf>
    <xf numFmtId="166" fontId="26" fillId="6" borderId="10" xfId="2" applyNumberFormat="1" applyFont="1" applyFill="1" applyBorder="1" applyAlignment="1" applyProtection="1">
      <alignment horizontal="center" vertical="center"/>
      <protection locked="0"/>
    </xf>
    <xf numFmtId="166" fontId="26" fillId="6" borderId="11" xfId="2" applyNumberFormat="1" applyFont="1" applyFill="1" applyBorder="1" applyAlignment="1" applyProtection="1">
      <alignment horizontal="center" vertical="center"/>
      <protection locked="0"/>
    </xf>
    <xf numFmtId="0" fontId="4" fillId="8" borderId="0" xfId="0" applyFont="1" applyFill="1" applyAlignment="1">
      <alignment wrapText="1"/>
    </xf>
    <xf numFmtId="0" fontId="4" fillId="0" borderId="0" xfId="0" applyFont="1" applyAlignment="1">
      <alignment wrapText="1"/>
    </xf>
    <xf numFmtId="0" fontId="2"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40" fillId="8" borderId="0" xfId="0" applyFont="1" applyFill="1" applyAlignment="1">
      <alignment horizontal="right"/>
    </xf>
    <xf numFmtId="0" fontId="0" fillId="0" borderId="0" xfId="0" applyAlignment="1">
      <alignment horizontal="right"/>
    </xf>
    <xf numFmtId="0" fontId="46" fillId="14" borderId="0" xfId="4" applyFont="1" applyFill="1" applyAlignment="1" applyProtection="1">
      <alignment wrapText="1"/>
    </xf>
    <xf numFmtId="0" fontId="0" fillId="0" borderId="0" xfId="0" applyAlignment="1" applyProtection="1">
      <alignment wrapText="1"/>
    </xf>
    <xf numFmtId="0" fontId="43" fillId="8" borderId="0" xfId="0" applyFont="1" applyFill="1" applyAlignment="1">
      <alignment horizontal="center" wrapText="1"/>
    </xf>
    <xf numFmtId="0" fontId="0" fillId="0" borderId="0" xfId="0" applyAlignment="1">
      <alignment horizontal="center" wrapText="1"/>
    </xf>
    <xf numFmtId="0" fontId="2" fillId="8" borderId="10" xfId="0" applyFont="1" applyFill="1" applyBorder="1" applyAlignment="1">
      <alignment horizontal="center" wrapText="1"/>
    </xf>
    <xf numFmtId="0" fontId="41" fillId="0" borderId="0" xfId="0" applyNumberFormat="1" applyFont="1" applyAlignment="1">
      <alignment vertical="center" wrapText="1"/>
    </xf>
    <xf numFmtId="0" fontId="42" fillId="0" borderId="0" xfId="0" applyFont="1" applyAlignment="1">
      <alignment vertical="center" wrapText="1"/>
    </xf>
    <xf numFmtId="0" fontId="33" fillId="0" borderId="0" xfId="0" applyFont="1" applyAlignment="1">
      <alignment horizontal="left" vertical="center" wrapText="1"/>
    </xf>
    <xf numFmtId="0" fontId="1" fillId="0" borderId="0" xfId="0" applyFont="1" applyAlignment="1">
      <alignment vertical="center" wrapText="1"/>
    </xf>
    <xf numFmtId="0" fontId="33" fillId="0" borderId="0" xfId="0" applyFont="1" applyAlignment="1">
      <alignment vertical="center" wrapText="1"/>
    </xf>
    <xf numFmtId="0" fontId="33" fillId="0" borderId="0" xfId="0" applyNumberFormat="1" applyFont="1" applyAlignment="1">
      <alignment vertical="center" wrapText="1"/>
    </xf>
    <xf numFmtId="0" fontId="27" fillId="0" borderId="0" xfId="0" applyFont="1" applyAlignment="1">
      <alignment horizontal="center"/>
    </xf>
    <xf numFmtId="0" fontId="1" fillId="0" borderId="0" xfId="0" applyFont="1" applyAlignment="1"/>
    <xf numFmtId="0" fontId="28" fillId="0" borderId="0" xfId="0" applyFont="1" applyAlignment="1">
      <alignment horizontal="center"/>
    </xf>
    <xf numFmtId="0" fontId="29" fillId="0" borderId="0" xfId="0" applyFont="1" applyAlignment="1">
      <alignment horizontal="center"/>
    </xf>
    <xf numFmtId="0" fontId="30" fillId="0" borderId="0" xfId="8" applyFill="1" applyAlignment="1" applyProtection="1">
      <alignment horizontal="center"/>
    </xf>
    <xf numFmtId="0" fontId="1" fillId="0" borderId="0" xfId="0" applyFont="1" applyFill="1" applyAlignment="1"/>
    <xf numFmtId="0" fontId="33" fillId="0" borderId="0" xfId="0" applyFont="1" applyAlignment="1">
      <alignment vertical="center"/>
    </xf>
    <xf numFmtId="0" fontId="1" fillId="0" borderId="0" xfId="0" applyFont="1" applyAlignment="1">
      <alignment vertical="center"/>
    </xf>
  </cellXfs>
  <cellStyles count="10">
    <cellStyle name="Bueno" xfId="4" builtinId="26"/>
    <cellStyle name="Celda de comprobación" xfId="1" builtinId="23"/>
    <cellStyle name="Hipervínculo" xfId="8" builtinId="8"/>
    <cellStyle name="Millares" xfId="2" builtinId="3"/>
    <cellStyle name="Moneda" xfId="3" builtinId="4"/>
    <cellStyle name="Neutral" xfId="9" builtinId="28"/>
    <cellStyle name="Normal" xfId="0" builtinId="0"/>
    <cellStyle name="Normal 2" xfId="6" xr:uid="{00000000-0005-0000-0000-000007000000}"/>
    <cellStyle name="Percent 2" xfId="7" xr:uid="{00000000-0005-0000-0000-000009000000}"/>
    <cellStyle name="Porcentaje" xfId="5"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C7CE"/>
        </patternFill>
      </fill>
    </dxf>
    <dxf>
      <font>
        <b val="0"/>
        <i val="0"/>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rgb="FF9C0006"/>
      </font>
      <fill>
        <patternFill>
          <bgColor rgb="FFFFC7CE"/>
        </patternFill>
      </fill>
    </dxf>
    <dxf>
      <font>
        <b/>
        <i val="0"/>
        <color theme="0"/>
      </font>
      <fill>
        <patternFill>
          <bgColor rgb="FF76933C"/>
        </patternFill>
      </fill>
    </dxf>
    <dxf>
      <font>
        <b/>
        <i val="0"/>
        <color theme="0"/>
      </font>
      <fill>
        <patternFill patternType="solid">
          <bgColor theme="0" tint="-0.24994659260841701"/>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theme="0" tint="-0.24994659260841701"/>
        </patternFill>
      </fill>
    </dxf>
    <dxf>
      <font>
        <b/>
        <i val="0"/>
        <color theme="0"/>
      </font>
      <fill>
        <patternFill>
          <bgColor theme="0" tint="-0.24994659260841701"/>
        </patternFill>
      </fill>
    </dxf>
  </dxfs>
  <tableStyles count="0" defaultTableStyle="TableStyleMedium2" defaultPivotStyle="PivotStyleLight16"/>
  <colors>
    <mruColors>
      <color rgb="FFC6EFCE"/>
      <color rgb="FF9C0006"/>
      <color rgb="FF006100"/>
      <color rgb="FF76933C"/>
      <color rgb="FFFFC7CE"/>
      <color rgb="FFB0D4B3"/>
      <color rgb="FFEFE7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epp.eurostat.ec.europa.eu/cache/ITY_OFFPUB/KS-BF-06-003/EN/KS-BF-06-003-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55"/>
  <sheetViews>
    <sheetView tabSelected="1" zoomScaleNormal="100" workbookViewId="0">
      <selection activeCell="C58" sqref="C58"/>
    </sheetView>
  </sheetViews>
  <sheetFormatPr baseColWidth="10" defaultColWidth="9.109375" defaultRowHeight="13.2" x14ac:dyDescent="0.25"/>
  <cols>
    <col min="1" max="1" width="1.5546875" style="2" customWidth="1"/>
    <col min="2" max="2" width="51.109375" style="2" customWidth="1"/>
    <col min="3" max="3" width="30.44140625" style="2" customWidth="1"/>
    <col min="4" max="4" width="18.44140625" style="2" customWidth="1"/>
    <col min="5" max="5" width="16.6640625" style="2" customWidth="1"/>
    <col min="6" max="6" width="17.88671875" style="2" customWidth="1"/>
    <col min="7" max="7" width="17.88671875" style="12" customWidth="1"/>
    <col min="8" max="8" width="3" style="2" customWidth="1"/>
    <col min="9" max="9" width="21.88671875" style="2" customWidth="1"/>
    <col min="10" max="10" width="15.109375" style="2" customWidth="1"/>
    <col min="11" max="11" width="19.44140625" style="2" customWidth="1"/>
    <col min="12" max="12" width="17.88671875" style="12" customWidth="1"/>
    <col min="13" max="13" width="14.6640625" style="157" customWidth="1"/>
    <col min="14" max="14" width="10.33203125" style="157" customWidth="1"/>
    <col min="15" max="15" width="12.109375" style="2" customWidth="1"/>
    <col min="16" max="16384" width="9.109375" style="2"/>
  </cols>
  <sheetData>
    <row r="1" spans="1:14" ht="13.8" x14ac:dyDescent="0.3">
      <c r="A1" s="49"/>
      <c r="B1" s="201" t="s">
        <v>0</v>
      </c>
      <c r="C1" s="202"/>
      <c r="D1" s="202"/>
      <c r="E1" s="49"/>
      <c r="F1" s="49"/>
      <c r="G1" s="53"/>
      <c r="H1" s="49"/>
      <c r="I1" s="49"/>
      <c r="J1" s="49"/>
      <c r="K1" s="199"/>
      <c r="L1" s="200"/>
      <c r="M1" s="146"/>
      <c r="N1" s="146"/>
    </row>
    <row r="2" spans="1:14" ht="17.399999999999999" x14ac:dyDescent="0.3">
      <c r="A2" s="49"/>
      <c r="B2" s="67" t="s">
        <v>1</v>
      </c>
      <c r="C2" s="60"/>
      <c r="D2" s="60"/>
      <c r="E2" s="60"/>
      <c r="F2" s="60"/>
      <c r="G2" s="53"/>
      <c r="H2" s="60"/>
      <c r="I2" s="49"/>
      <c r="J2" s="49"/>
      <c r="K2" s="199" t="s">
        <v>2</v>
      </c>
      <c r="L2" s="200"/>
      <c r="M2" s="148"/>
      <c r="N2" s="148"/>
    </row>
    <row r="3" spans="1:14" ht="15" x14ac:dyDescent="0.25">
      <c r="A3" s="49"/>
      <c r="B3" s="49"/>
      <c r="C3" s="61"/>
      <c r="D3" s="61"/>
      <c r="E3" s="61"/>
      <c r="F3" s="61"/>
      <c r="G3" s="53"/>
      <c r="H3" s="61"/>
      <c r="I3" s="144"/>
      <c r="J3" s="144"/>
      <c r="K3" s="144"/>
      <c r="L3" s="53"/>
      <c r="M3" s="148"/>
      <c r="N3" s="148"/>
    </row>
    <row r="4" spans="1:14" ht="15.75" customHeight="1" x14ac:dyDescent="0.3">
      <c r="A4" s="49"/>
      <c r="B4" s="60" t="s">
        <v>3</v>
      </c>
      <c r="C4" s="88"/>
      <c r="D4" s="68"/>
      <c r="E4" s="49"/>
      <c r="F4" s="49"/>
      <c r="G4" s="53"/>
      <c r="H4" s="203" t="s">
        <v>4</v>
      </c>
      <c r="I4" s="204"/>
      <c r="J4" s="204"/>
      <c r="K4" s="204"/>
      <c r="L4" s="145" t="s">
        <v>5</v>
      </c>
      <c r="M4" s="148"/>
      <c r="N4" s="148"/>
    </row>
    <row r="5" spans="1:14" s="3" customFormat="1" ht="20.25" customHeight="1" x14ac:dyDescent="0.4">
      <c r="A5" s="54"/>
      <c r="B5" s="60" t="s">
        <v>6</v>
      </c>
      <c r="C5" s="89" t="s">
        <v>7</v>
      </c>
      <c r="D5" s="69"/>
      <c r="E5" s="62"/>
      <c r="F5" s="62"/>
      <c r="G5" s="54"/>
      <c r="H5" s="204"/>
      <c r="I5" s="204"/>
      <c r="J5" s="204"/>
      <c r="K5" s="204"/>
      <c r="L5" s="145" t="s">
        <v>8</v>
      </c>
      <c r="M5" s="148"/>
      <c r="N5" s="148"/>
    </row>
    <row r="6" spans="1:14" s="3" customFormat="1" ht="12.75" customHeight="1" thickBot="1" x14ac:dyDescent="0.45">
      <c r="A6" s="54"/>
      <c r="B6" s="1"/>
      <c r="C6" s="1"/>
      <c r="D6" s="62"/>
      <c r="E6" s="62"/>
      <c r="F6" s="62"/>
      <c r="G6" s="54"/>
      <c r="H6" s="62"/>
      <c r="I6" s="54"/>
      <c r="J6" s="54"/>
      <c r="K6" s="54"/>
      <c r="L6" s="54"/>
      <c r="M6" s="148"/>
      <c r="N6" s="148"/>
    </row>
    <row r="7" spans="1:14" s="12" customFormat="1" ht="111" customHeight="1" thickBot="1" x14ac:dyDescent="0.3">
      <c r="A7" s="53"/>
      <c r="B7" s="65" t="s">
        <v>9</v>
      </c>
      <c r="C7" s="59"/>
      <c r="D7" s="196" t="s">
        <v>10</v>
      </c>
      <c r="E7" s="197"/>
      <c r="F7" s="198"/>
      <c r="G7" s="31" t="s">
        <v>11</v>
      </c>
      <c r="H7" s="59"/>
      <c r="I7" s="185" t="s">
        <v>12</v>
      </c>
      <c r="J7" s="186"/>
      <c r="K7" s="186"/>
      <c r="L7" s="31" t="s">
        <v>13</v>
      </c>
      <c r="M7" s="148"/>
      <c r="N7" s="148"/>
    </row>
    <row r="8" spans="1:14" s="3" customFormat="1" ht="12.75" customHeight="1" x14ac:dyDescent="0.25">
      <c r="A8" s="54"/>
      <c r="B8" s="66"/>
      <c r="C8" s="51"/>
      <c r="D8" s="187" t="s">
        <v>14</v>
      </c>
      <c r="E8" s="189" t="s">
        <v>15</v>
      </c>
      <c r="F8" s="6" t="s">
        <v>16</v>
      </c>
      <c r="G8" s="191"/>
      <c r="H8" s="51"/>
      <c r="I8" s="187" t="s">
        <v>17</v>
      </c>
      <c r="J8" s="189" t="s">
        <v>18</v>
      </c>
      <c r="K8" s="28" t="s">
        <v>19</v>
      </c>
      <c r="L8" s="191"/>
      <c r="M8" s="148"/>
      <c r="N8" s="148"/>
    </row>
    <row r="9" spans="1:14" s="3" customFormat="1" ht="25.5" customHeight="1" x14ac:dyDescent="0.25">
      <c r="A9" s="54"/>
      <c r="B9" s="205" t="s">
        <v>20</v>
      </c>
      <c r="C9" s="51"/>
      <c r="D9" s="188"/>
      <c r="E9" s="190"/>
      <c r="F9" s="15" t="s">
        <v>21</v>
      </c>
      <c r="G9" s="192"/>
      <c r="H9" s="51"/>
      <c r="I9" s="188"/>
      <c r="J9" s="190"/>
      <c r="K9" s="29" t="s">
        <v>22</v>
      </c>
      <c r="L9" s="192"/>
      <c r="M9" s="148"/>
      <c r="N9" s="148"/>
    </row>
    <row r="10" spans="1:14" s="3" customFormat="1" ht="12.75" customHeight="1" x14ac:dyDescent="0.25">
      <c r="A10" s="54"/>
      <c r="B10" s="205"/>
      <c r="C10" s="51"/>
      <c r="D10" s="7" t="s">
        <v>23</v>
      </c>
      <c r="E10" s="14" t="s">
        <v>24</v>
      </c>
      <c r="F10" s="8" t="s">
        <v>25</v>
      </c>
      <c r="G10" s="192"/>
      <c r="H10" s="51"/>
      <c r="I10" s="7" t="s">
        <v>26</v>
      </c>
      <c r="J10" s="14" t="s">
        <v>27</v>
      </c>
      <c r="K10" s="30" t="s">
        <v>28</v>
      </c>
      <c r="L10" s="192"/>
      <c r="M10" s="148"/>
      <c r="N10" s="148"/>
    </row>
    <row r="11" spans="1:14" s="3" customFormat="1" ht="12.75" customHeight="1" thickBot="1" x14ac:dyDescent="0.3">
      <c r="A11" s="54"/>
      <c r="B11" s="13"/>
      <c r="C11" s="51"/>
      <c r="D11" s="9" t="s">
        <v>29</v>
      </c>
      <c r="E11" s="10" t="s">
        <v>30</v>
      </c>
      <c r="F11" s="11" t="s">
        <v>31</v>
      </c>
      <c r="G11" s="193"/>
      <c r="H11" s="51"/>
      <c r="I11" s="9" t="s">
        <v>32</v>
      </c>
      <c r="J11" s="10" t="s">
        <v>33</v>
      </c>
      <c r="K11" s="10" t="s">
        <v>34</v>
      </c>
      <c r="L11" s="193"/>
      <c r="M11" s="148"/>
      <c r="N11" s="148"/>
    </row>
    <row r="12" spans="1:14" s="3" customFormat="1" ht="6" customHeight="1" thickBot="1" x14ac:dyDescent="0.3">
      <c r="A12" s="54"/>
      <c r="B12" s="51"/>
      <c r="C12" s="51"/>
      <c r="D12" s="51"/>
      <c r="E12" s="51"/>
      <c r="F12" s="51"/>
      <c r="G12" s="54"/>
      <c r="H12" s="51"/>
      <c r="I12" s="51"/>
      <c r="J12" s="51"/>
      <c r="K12" s="51"/>
      <c r="L12" s="54"/>
      <c r="M12" s="148"/>
      <c r="N12" s="148"/>
    </row>
    <row r="13" spans="1:14" s="18" customFormat="1" ht="27" thickBot="1" x14ac:dyDescent="0.3">
      <c r="A13" s="58"/>
      <c r="B13" s="33" t="s">
        <v>35</v>
      </c>
      <c r="C13" s="16" t="s">
        <v>36</v>
      </c>
      <c r="D13" s="19"/>
      <c r="E13" s="20"/>
      <c r="F13" s="21"/>
      <c r="G13" s="32"/>
      <c r="H13" s="63"/>
      <c r="I13" s="19"/>
      <c r="J13" s="20"/>
      <c r="K13" s="20"/>
      <c r="L13" s="32"/>
      <c r="M13" s="149"/>
      <c r="N13" s="149"/>
    </row>
    <row r="14" spans="1:14" s="22" customFormat="1" ht="42.75" customHeight="1" thickTop="1" thickBot="1" x14ac:dyDescent="0.3">
      <c r="A14" s="58"/>
      <c r="B14" s="123"/>
      <c r="C14" s="162" t="s">
        <v>37</v>
      </c>
      <c r="D14" s="123"/>
      <c r="E14" s="158" t="e">
        <f>F14/D14</f>
        <v>#DIV/0!</v>
      </c>
      <c r="F14" s="124"/>
      <c r="G14" s="159" t="e">
        <f>D14/workers_targeted</f>
        <v>#DIV/0!</v>
      </c>
      <c r="H14" s="64"/>
      <c r="I14" s="123"/>
      <c r="J14" s="158" t="e">
        <f>K14/I14</f>
        <v>#DIV/0!</v>
      </c>
      <c r="K14" s="124"/>
      <c r="L14" s="159" t="e">
        <f t="shared" ref="L14:L25" si="0">I14/workers_benefited</f>
        <v>#DIV/0!</v>
      </c>
      <c r="M14" s="148"/>
      <c r="N14" s="148"/>
    </row>
    <row r="15" spans="1:14" s="22" customFormat="1" ht="42.75" customHeight="1" thickTop="1" thickBot="1" x14ac:dyDescent="0.3">
      <c r="A15" s="58"/>
      <c r="B15" s="123"/>
      <c r="C15" s="162" t="s">
        <v>38</v>
      </c>
      <c r="D15" s="123"/>
      <c r="E15" s="158" t="e">
        <f>F15/D15</f>
        <v>#DIV/0!</v>
      </c>
      <c r="F15" s="124"/>
      <c r="G15" s="159" t="e">
        <f t="shared" ref="G15:G25" si="1">D15/workers_targeted</f>
        <v>#DIV/0!</v>
      </c>
      <c r="H15" s="64"/>
      <c r="I15" s="123"/>
      <c r="J15" s="158" t="e">
        <f t="shared" ref="J15:J25" si="2">K15/I15</f>
        <v>#DIV/0!</v>
      </c>
      <c r="K15" s="124"/>
      <c r="L15" s="159" t="e">
        <f t="shared" si="0"/>
        <v>#DIV/0!</v>
      </c>
      <c r="M15" s="148"/>
      <c r="N15" s="148"/>
    </row>
    <row r="16" spans="1:14" s="22" customFormat="1" ht="42.75" customHeight="1" thickTop="1" thickBot="1" x14ac:dyDescent="0.3">
      <c r="A16" s="58"/>
      <c r="B16" s="123"/>
      <c r="C16" s="162" t="s">
        <v>39</v>
      </c>
      <c r="D16" s="123"/>
      <c r="E16" s="158" t="e">
        <f t="shared" ref="E16:E25" si="3">F16/D16</f>
        <v>#DIV/0!</v>
      </c>
      <c r="F16" s="124"/>
      <c r="G16" s="159" t="e">
        <f t="shared" si="1"/>
        <v>#DIV/0!</v>
      </c>
      <c r="H16" s="64"/>
      <c r="I16" s="123"/>
      <c r="J16" s="158" t="e">
        <f t="shared" si="2"/>
        <v>#DIV/0!</v>
      </c>
      <c r="K16" s="124"/>
      <c r="L16" s="159" t="e">
        <f t="shared" si="0"/>
        <v>#DIV/0!</v>
      </c>
      <c r="M16" s="148"/>
      <c r="N16" s="148"/>
    </row>
    <row r="17" spans="1:14" s="22" customFormat="1" ht="45.75" customHeight="1" thickTop="1" thickBot="1" x14ac:dyDescent="0.3">
      <c r="A17" s="58"/>
      <c r="B17" s="123"/>
      <c r="C17" s="162" t="s">
        <v>40</v>
      </c>
      <c r="D17" s="123"/>
      <c r="E17" s="158" t="e">
        <f t="shared" si="3"/>
        <v>#DIV/0!</v>
      </c>
      <c r="F17" s="124"/>
      <c r="G17" s="159" t="e">
        <f t="shared" si="1"/>
        <v>#DIV/0!</v>
      </c>
      <c r="H17" s="64"/>
      <c r="I17" s="123"/>
      <c r="J17" s="158" t="e">
        <f t="shared" si="2"/>
        <v>#DIV/0!</v>
      </c>
      <c r="K17" s="124"/>
      <c r="L17" s="159" t="e">
        <f t="shared" si="0"/>
        <v>#DIV/0!</v>
      </c>
      <c r="M17" s="148"/>
      <c r="N17" s="148"/>
    </row>
    <row r="18" spans="1:14" s="22" customFormat="1" ht="42.75" customHeight="1" thickTop="1" thickBot="1" x14ac:dyDescent="0.3">
      <c r="A18" s="58"/>
      <c r="B18" s="123"/>
      <c r="C18" s="162" t="s">
        <v>41</v>
      </c>
      <c r="D18" s="123"/>
      <c r="E18" s="158" t="e">
        <f t="shared" si="3"/>
        <v>#DIV/0!</v>
      </c>
      <c r="F18" s="124"/>
      <c r="G18" s="159" t="e">
        <f t="shared" si="1"/>
        <v>#DIV/0!</v>
      </c>
      <c r="H18" s="64"/>
      <c r="I18" s="123"/>
      <c r="J18" s="158" t="e">
        <f t="shared" si="2"/>
        <v>#DIV/0!</v>
      </c>
      <c r="K18" s="124"/>
      <c r="L18" s="159" t="e">
        <f t="shared" si="0"/>
        <v>#DIV/0!</v>
      </c>
      <c r="M18" s="148"/>
      <c r="N18" s="148"/>
    </row>
    <row r="19" spans="1:14" s="22" customFormat="1" ht="42.75" customHeight="1" thickTop="1" thickBot="1" x14ac:dyDescent="0.3">
      <c r="A19" s="58"/>
      <c r="B19" s="123"/>
      <c r="C19" s="162" t="s">
        <v>42</v>
      </c>
      <c r="D19" s="123"/>
      <c r="E19" s="158" t="e">
        <f t="shared" si="3"/>
        <v>#DIV/0!</v>
      </c>
      <c r="F19" s="124"/>
      <c r="G19" s="159" t="e">
        <f t="shared" si="1"/>
        <v>#DIV/0!</v>
      </c>
      <c r="H19" s="64"/>
      <c r="I19" s="123"/>
      <c r="J19" s="158"/>
      <c r="K19" s="124"/>
      <c r="L19" s="159"/>
      <c r="M19" s="148"/>
      <c r="N19" s="148"/>
    </row>
    <row r="20" spans="1:14" s="22" customFormat="1" ht="42.75" customHeight="1" thickTop="1" thickBot="1" x14ac:dyDescent="0.3">
      <c r="A20" s="58"/>
      <c r="B20" s="123"/>
      <c r="C20" s="162" t="s">
        <v>43</v>
      </c>
      <c r="D20" s="123"/>
      <c r="E20" s="158" t="e">
        <f t="shared" si="3"/>
        <v>#DIV/0!</v>
      </c>
      <c r="F20" s="124"/>
      <c r="G20" s="159" t="e">
        <f t="shared" si="1"/>
        <v>#DIV/0!</v>
      </c>
      <c r="H20" s="64"/>
      <c r="I20" s="123"/>
      <c r="J20" s="158"/>
      <c r="K20" s="124"/>
      <c r="L20" s="159"/>
      <c r="M20" s="148"/>
      <c r="N20" s="148"/>
    </row>
    <row r="21" spans="1:14" s="22" customFormat="1" ht="42.75" customHeight="1" thickTop="1" thickBot="1" x14ac:dyDescent="0.3">
      <c r="A21" s="58"/>
      <c r="B21" s="123"/>
      <c r="C21" s="162" t="s">
        <v>44</v>
      </c>
      <c r="D21" s="123"/>
      <c r="E21" s="158" t="e">
        <f t="shared" si="3"/>
        <v>#DIV/0!</v>
      </c>
      <c r="F21" s="124"/>
      <c r="G21" s="159" t="e">
        <f t="shared" si="1"/>
        <v>#DIV/0!</v>
      </c>
      <c r="H21" s="64"/>
      <c r="I21" s="123"/>
      <c r="J21" s="158" t="e">
        <f t="shared" si="2"/>
        <v>#DIV/0!</v>
      </c>
      <c r="K21" s="124"/>
      <c r="L21" s="159" t="e">
        <f t="shared" si="0"/>
        <v>#DIV/0!</v>
      </c>
      <c r="M21" s="148"/>
      <c r="N21" s="148"/>
    </row>
    <row r="22" spans="1:14" s="22" customFormat="1" ht="42.75" customHeight="1" thickTop="1" thickBot="1" x14ac:dyDescent="0.3">
      <c r="A22" s="58"/>
      <c r="B22" s="123"/>
      <c r="C22" s="162" t="s">
        <v>45</v>
      </c>
      <c r="D22" s="123"/>
      <c r="E22" s="158" t="e">
        <f t="shared" ref="E22:E23" si="4">F22/D22</f>
        <v>#DIV/0!</v>
      </c>
      <c r="F22" s="124"/>
      <c r="G22" s="159" t="e">
        <f t="shared" ref="G22:G23" si="5">D22/workers_targeted</f>
        <v>#DIV/0!</v>
      </c>
      <c r="H22" s="64"/>
      <c r="I22" s="123"/>
      <c r="J22" s="158" t="e">
        <f t="shared" ref="J22:J23" si="6">K22/I22</f>
        <v>#DIV/0!</v>
      </c>
      <c r="K22" s="124"/>
      <c r="L22" s="159" t="e">
        <f t="shared" ref="L22:L23" si="7">I22/workers_benefited</f>
        <v>#DIV/0!</v>
      </c>
      <c r="M22" s="148"/>
      <c r="N22" s="148"/>
    </row>
    <row r="23" spans="1:14" s="22" customFormat="1" ht="42.75" customHeight="1" thickTop="1" thickBot="1" x14ac:dyDescent="0.3">
      <c r="A23" s="58"/>
      <c r="B23" s="123"/>
      <c r="C23" s="162" t="s">
        <v>46</v>
      </c>
      <c r="D23" s="123"/>
      <c r="E23" s="158" t="e">
        <f t="shared" si="4"/>
        <v>#DIV/0!</v>
      </c>
      <c r="F23" s="124"/>
      <c r="G23" s="159" t="e">
        <f t="shared" si="5"/>
        <v>#DIV/0!</v>
      </c>
      <c r="H23" s="64"/>
      <c r="I23" s="123"/>
      <c r="J23" s="158" t="e">
        <f t="shared" si="6"/>
        <v>#DIV/0!</v>
      </c>
      <c r="K23" s="124"/>
      <c r="L23" s="159" t="e">
        <f t="shared" si="7"/>
        <v>#DIV/0!</v>
      </c>
      <c r="M23" s="148"/>
      <c r="N23" s="148"/>
    </row>
    <row r="24" spans="1:14" s="22" customFormat="1" ht="42.75" customHeight="1" thickTop="1" thickBot="1" x14ac:dyDescent="0.3">
      <c r="A24" s="58"/>
      <c r="B24" s="123"/>
      <c r="C24" s="162" t="s">
        <v>47</v>
      </c>
      <c r="D24" s="123"/>
      <c r="E24" s="158" t="e">
        <f t="shared" ref="E24" si="8">F24/D24</f>
        <v>#DIV/0!</v>
      </c>
      <c r="F24" s="124"/>
      <c r="G24" s="159" t="e">
        <f t="shared" ref="G24" si="9">D24/workers_targeted</f>
        <v>#DIV/0!</v>
      </c>
      <c r="H24" s="64"/>
      <c r="I24" s="123"/>
      <c r="J24" s="158" t="e">
        <f t="shared" ref="J24" si="10">K24/I24</f>
        <v>#DIV/0!</v>
      </c>
      <c r="K24" s="124"/>
      <c r="L24" s="159" t="e">
        <f t="shared" ref="L24" si="11">I24/workers_benefited</f>
        <v>#DIV/0!</v>
      </c>
      <c r="M24" s="148"/>
      <c r="N24" s="148"/>
    </row>
    <row r="25" spans="1:14" s="22" customFormat="1" ht="42.75" customHeight="1" thickTop="1" thickBot="1" x14ac:dyDescent="0.3">
      <c r="A25" s="58"/>
      <c r="B25" s="123"/>
      <c r="C25" s="162" t="s">
        <v>48</v>
      </c>
      <c r="D25" s="123"/>
      <c r="E25" s="158" t="e">
        <f t="shared" si="3"/>
        <v>#DIV/0!</v>
      </c>
      <c r="F25" s="124"/>
      <c r="G25" s="159" t="e">
        <f t="shared" si="1"/>
        <v>#DIV/0!</v>
      </c>
      <c r="H25" s="64"/>
      <c r="I25" s="123"/>
      <c r="J25" s="158" t="e">
        <f t="shared" si="2"/>
        <v>#DIV/0!</v>
      </c>
      <c r="K25" s="124"/>
      <c r="L25" s="159" t="e">
        <f t="shared" si="0"/>
        <v>#DIV/0!</v>
      </c>
      <c r="M25" s="148"/>
      <c r="N25" s="148"/>
    </row>
    <row r="26" spans="1:14" s="22" customFormat="1" ht="18" customHeight="1" thickTop="1" thickBot="1" x14ac:dyDescent="0.3">
      <c r="A26" s="58"/>
      <c r="B26" s="130"/>
      <c r="C26" s="130"/>
      <c r="D26" s="130"/>
      <c r="E26" s="130"/>
      <c r="F26" s="130"/>
      <c r="G26" s="130"/>
      <c r="H26" s="130"/>
      <c r="I26" s="130"/>
      <c r="J26" s="130"/>
      <c r="K26" s="130"/>
      <c r="L26" s="130"/>
      <c r="M26" s="149"/>
      <c r="N26" s="149"/>
    </row>
    <row r="27" spans="1:14" s="3" customFormat="1" ht="13.8" thickBot="1" x14ac:dyDescent="0.3">
      <c r="A27" s="54"/>
      <c r="B27" s="136" t="s">
        <v>49</v>
      </c>
      <c r="C27" s="137"/>
      <c r="D27" s="138"/>
      <c r="E27" s="139"/>
      <c r="F27" s="140">
        <f>SUM(F11:F25)</f>
        <v>0</v>
      </c>
      <c r="G27" s="54"/>
      <c r="H27" s="141"/>
      <c r="I27" s="142"/>
      <c r="J27" s="139"/>
      <c r="K27" s="140">
        <f>SUM(K11:K25)</f>
        <v>0</v>
      </c>
      <c r="M27" s="148"/>
      <c r="N27" s="148"/>
    </row>
    <row r="28" spans="1:14" s="22" customFormat="1" ht="16.5" customHeight="1" thickBot="1" x14ac:dyDescent="0.3">
      <c r="A28" s="58"/>
      <c r="B28" s="130"/>
      <c r="C28" s="130"/>
      <c r="D28" s="130"/>
      <c r="E28" s="130"/>
      <c r="F28" s="130"/>
      <c r="G28" s="130"/>
      <c r="H28" s="130"/>
      <c r="I28" s="130"/>
      <c r="J28" s="130"/>
      <c r="K28" s="130"/>
      <c r="L28" s="130"/>
      <c r="M28" s="149"/>
      <c r="N28" s="149"/>
    </row>
    <row r="29" spans="1:14" ht="27" thickBot="1" x14ac:dyDescent="0.3">
      <c r="A29" s="49"/>
      <c r="B29" s="26" t="s">
        <v>50</v>
      </c>
      <c r="C29" s="51"/>
      <c r="D29" s="47"/>
      <c r="E29" s="47"/>
      <c r="F29" s="172" t="e">
        <f>sub_total_implement/total_cost</f>
        <v>#DIV/0!</v>
      </c>
      <c r="G29" s="53"/>
      <c r="H29" s="51"/>
      <c r="I29" s="47"/>
      <c r="J29" s="47"/>
      <c r="K29" s="172" t="e">
        <f>actual_sub_total_implement/actual_total_cost</f>
        <v>#DIV/0!</v>
      </c>
      <c r="L29" s="53"/>
      <c r="M29" s="148"/>
      <c r="N29" s="148"/>
    </row>
    <row r="30" spans="1:14" ht="14.4" x14ac:dyDescent="0.3">
      <c r="A30" s="49"/>
      <c r="B30" s="5" t="s">
        <v>51</v>
      </c>
      <c r="C30" s="47"/>
      <c r="D30" s="48"/>
      <c r="E30" s="48"/>
      <c r="F30" s="90">
        <v>0</v>
      </c>
      <c r="G30" s="53"/>
      <c r="H30" s="47"/>
      <c r="I30" s="48"/>
      <c r="J30" s="48"/>
      <c r="K30" s="90">
        <v>0</v>
      </c>
      <c r="L30" s="53"/>
      <c r="M30" s="148"/>
      <c r="N30" s="148"/>
    </row>
    <row r="31" spans="1:14" ht="14.4" x14ac:dyDescent="0.3">
      <c r="A31" s="49"/>
      <c r="B31" s="5" t="s">
        <v>52</v>
      </c>
      <c r="C31" s="47"/>
      <c r="D31" s="48"/>
      <c r="E31" s="48"/>
      <c r="F31" s="91">
        <v>0</v>
      </c>
      <c r="G31" s="53"/>
      <c r="H31" s="47"/>
      <c r="I31" s="48"/>
      <c r="J31" s="48"/>
      <c r="K31" s="91">
        <v>0</v>
      </c>
      <c r="L31" s="53"/>
      <c r="M31" s="148"/>
      <c r="N31" s="148"/>
    </row>
    <row r="32" spans="1:14" ht="14.4" x14ac:dyDescent="0.3">
      <c r="A32" s="49"/>
      <c r="B32" s="5" t="s">
        <v>53</v>
      </c>
      <c r="C32" s="47"/>
      <c r="D32" s="48"/>
      <c r="E32" s="48"/>
      <c r="F32" s="91">
        <v>0</v>
      </c>
      <c r="G32" s="53"/>
      <c r="H32" s="47"/>
      <c r="I32" s="48"/>
      <c r="J32" s="48"/>
      <c r="K32" s="91">
        <v>0</v>
      </c>
      <c r="L32" s="53"/>
      <c r="M32" s="148"/>
      <c r="N32" s="148"/>
    </row>
    <row r="33" spans="1:31" ht="14.4" x14ac:dyDescent="0.3">
      <c r="A33" s="49"/>
      <c r="B33" s="5" t="s">
        <v>54</v>
      </c>
      <c r="C33" s="47"/>
      <c r="D33" s="48"/>
      <c r="E33" s="48"/>
      <c r="F33" s="91">
        <v>0</v>
      </c>
      <c r="G33" s="53"/>
      <c r="H33" s="47"/>
      <c r="I33" s="48"/>
      <c r="J33" s="48"/>
      <c r="K33" s="91">
        <v>0</v>
      </c>
      <c r="L33" s="53"/>
      <c r="M33" s="148"/>
      <c r="N33" s="148"/>
    </row>
    <row r="34" spans="1:31" ht="15" thickBot="1" x14ac:dyDescent="0.35">
      <c r="A34" s="49"/>
      <c r="B34" s="5" t="s">
        <v>55</v>
      </c>
      <c r="C34" s="47"/>
      <c r="D34" s="48"/>
      <c r="E34" s="48"/>
      <c r="F34" s="92">
        <v>0</v>
      </c>
      <c r="G34" s="53"/>
      <c r="H34" s="47"/>
      <c r="I34" s="48"/>
      <c r="J34" s="48"/>
      <c r="K34" s="92">
        <v>0</v>
      </c>
      <c r="L34" s="53"/>
      <c r="M34" s="148"/>
      <c r="N34" s="148"/>
    </row>
    <row r="35" spans="1:31" ht="27" thickBot="1" x14ac:dyDescent="0.3">
      <c r="A35" s="49"/>
      <c r="B35" s="27" t="s">
        <v>56</v>
      </c>
      <c r="C35" s="47"/>
      <c r="D35" s="48"/>
      <c r="E35" s="48"/>
      <c r="F35" s="86">
        <f>SUM(F30:F34)</f>
        <v>0</v>
      </c>
      <c r="G35" s="171"/>
      <c r="H35" s="47"/>
      <c r="I35" s="48"/>
      <c r="J35" s="48"/>
      <c r="K35" s="86">
        <f>SUM(K30:K34)</f>
        <v>0</v>
      </c>
      <c r="L35" s="171"/>
      <c r="M35" s="148"/>
      <c r="N35" s="148"/>
    </row>
    <row r="36" spans="1:31" ht="6" customHeight="1" thickBot="1" x14ac:dyDescent="0.3">
      <c r="A36" s="49"/>
      <c r="B36" s="4"/>
      <c r="C36" s="47"/>
      <c r="D36" s="49"/>
      <c r="E36" s="49"/>
      <c r="F36" s="70"/>
      <c r="G36" s="53"/>
      <c r="H36" s="47"/>
      <c r="I36" s="49"/>
      <c r="J36" s="49"/>
      <c r="K36" s="70"/>
      <c r="L36" s="49"/>
      <c r="M36" s="148"/>
      <c r="N36" s="148"/>
      <c r="O36" s="34"/>
    </row>
    <row r="37" spans="1:31" s="24" customFormat="1" ht="14.4" thickBot="1" x14ac:dyDescent="0.3">
      <c r="A37" s="50"/>
      <c r="B37" s="23" t="s">
        <v>57</v>
      </c>
      <c r="C37" s="52"/>
      <c r="D37" s="50"/>
      <c r="E37" s="50"/>
      <c r="F37" s="87">
        <f>sub_total_actions+sub_total_implement</f>
        <v>0</v>
      </c>
      <c r="G37" s="36"/>
      <c r="H37" s="182" t="s">
        <v>58</v>
      </c>
      <c r="I37" s="183"/>
      <c r="J37" s="184"/>
      <c r="K37" s="93">
        <f>actual_sub_total_actions+actual_sub_total_implement</f>
        <v>0</v>
      </c>
      <c r="L37" s="74"/>
      <c r="M37" s="150"/>
      <c r="N37" s="150"/>
      <c r="O37" s="35"/>
    </row>
    <row r="38" spans="1:31" ht="6.75" customHeight="1" thickBot="1" x14ac:dyDescent="0.3">
      <c r="A38" s="49"/>
      <c r="B38" s="49"/>
      <c r="C38" s="49"/>
      <c r="D38" s="49"/>
      <c r="E38" s="49"/>
      <c r="F38" s="55"/>
      <c r="G38" s="53"/>
      <c r="H38" s="49"/>
      <c r="I38" s="49"/>
      <c r="J38" s="49"/>
      <c r="K38" s="49"/>
      <c r="L38" s="53"/>
      <c r="M38" s="148"/>
      <c r="N38" s="148"/>
    </row>
    <row r="39" spans="1:31" ht="14.4" thickBot="1" x14ac:dyDescent="0.3">
      <c r="A39" s="49"/>
      <c r="B39" s="49"/>
      <c r="C39" s="177" t="s">
        <v>59</v>
      </c>
      <c r="D39" s="49"/>
      <c r="E39" s="49"/>
      <c r="F39" s="49"/>
      <c r="G39" s="2"/>
      <c r="H39" s="182" t="s">
        <v>60</v>
      </c>
      <c r="I39" s="183"/>
      <c r="J39" s="184"/>
      <c r="K39" s="107"/>
      <c r="L39" s="128" t="s">
        <v>61</v>
      </c>
      <c r="M39" s="151"/>
      <c r="N39" s="148"/>
    </row>
    <row r="40" spans="1:31" s="108" customFormat="1" ht="15.75" customHeight="1" thickBot="1" x14ac:dyDescent="0.3">
      <c r="A40" s="49"/>
      <c r="B40" s="98" t="s">
        <v>62</v>
      </c>
      <c r="C40" s="113">
        <v>0.6</v>
      </c>
      <c r="D40" s="178" t="s">
        <v>63</v>
      </c>
      <c r="E40" s="179"/>
      <c r="F40" s="161">
        <f>ROUNDDOWN(total_cost*percentage_contrib,0)</f>
        <v>0</v>
      </c>
      <c r="G40" s="116" t="s">
        <v>64</v>
      </c>
      <c r="H40" s="109"/>
      <c r="I40" s="110"/>
      <c r="J40" s="111"/>
      <c r="K40" s="112"/>
      <c r="L40" s="115"/>
      <c r="M40" s="147"/>
      <c r="N40" s="147"/>
    </row>
    <row r="41" spans="1:31" ht="12.75" customHeight="1" thickBot="1" x14ac:dyDescent="0.35">
      <c r="A41" s="49"/>
      <c r="B41" s="56"/>
      <c r="C41" s="57"/>
      <c r="D41" s="49"/>
      <c r="E41" s="49"/>
      <c r="F41" s="49"/>
      <c r="G41" s="53"/>
      <c r="H41" s="49"/>
      <c r="I41" s="49"/>
      <c r="J41" s="49"/>
      <c r="K41" s="49"/>
      <c r="L41" s="53"/>
      <c r="M41" s="148"/>
      <c r="N41" s="148"/>
    </row>
    <row r="42" spans="1:31" ht="14.4" thickBot="1" x14ac:dyDescent="0.3">
      <c r="B42" s="104" t="s">
        <v>65</v>
      </c>
      <c r="C42" s="105">
        <f>percentage_contrib</f>
        <v>0.6</v>
      </c>
      <c r="D42" s="160" t="e">
        <f>egf_share_actual_expenditure/eligible_actual_expenditure</f>
        <v>#DIV/0!</v>
      </c>
      <c r="E42" s="106"/>
      <c r="F42" s="106"/>
      <c r="G42" s="106"/>
      <c r="H42" s="106"/>
      <c r="I42" s="106"/>
      <c r="J42" s="106"/>
      <c r="K42" s="133">
        <f>ROUNDDOWN(eligible_actual_expenditure*percentage_contrib,2)</f>
        <v>0</v>
      </c>
      <c r="L42" s="163" t="s">
        <v>66</v>
      </c>
      <c r="M42" s="148"/>
      <c r="N42" s="148"/>
    </row>
    <row r="43" spans="1:31" s="101" customFormat="1" ht="6.75" customHeight="1" thickBot="1" x14ac:dyDescent="0.3">
      <c r="B43" s="131"/>
      <c r="C43" s="102"/>
      <c r="D43" s="103"/>
      <c r="E43" s="47"/>
      <c r="F43" s="47"/>
      <c r="G43" s="47"/>
      <c r="H43" s="47"/>
      <c r="I43" s="47"/>
      <c r="J43" s="47"/>
      <c r="K43" s="134"/>
      <c r="L43" s="165"/>
      <c r="M43" s="152"/>
      <c r="N43" s="152"/>
      <c r="O43" s="100"/>
      <c r="P43" s="100"/>
      <c r="Q43" s="100"/>
      <c r="R43" s="100"/>
      <c r="S43" s="100"/>
      <c r="T43" s="100"/>
      <c r="U43" s="100"/>
      <c r="V43" s="100"/>
      <c r="W43" s="100"/>
      <c r="X43" s="100"/>
      <c r="Y43" s="100"/>
      <c r="Z43" s="100"/>
      <c r="AA43" s="100"/>
      <c r="AB43" s="100"/>
      <c r="AC43" s="100"/>
      <c r="AD43" s="100"/>
      <c r="AE43" s="100"/>
    </row>
    <row r="44" spans="1:31" ht="31.5" customHeight="1" thickTop="1" thickBot="1" x14ac:dyDescent="0.35">
      <c r="B44" s="132"/>
      <c r="C44" s="57"/>
      <c r="D44" s="49"/>
      <c r="E44" s="49"/>
      <c r="F44" s="49"/>
      <c r="G44" s="85"/>
      <c r="H44" s="49"/>
      <c r="I44" s="49"/>
      <c r="J44" s="49"/>
      <c r="K44" s="135"/>
      <c r="L44" s="166" t="s">
        <v>67</v>
      </c>
      <c r="M44" s="167" t="s">
        <v>68</v>
      </c>
      <c r="N44" s="164"/>
      <c r="T44" s="99"/>
      <c r="U44" s="99"/>
      <c r="V44" s="99"/>
      <c r="W44" s="99"/>
      <c r="X44" s="99"/>
      <c r="Y44" s="99"/>
      <c r="Z44" s="99"/>
      <c r="AA44" s="99"/>
      <c r="AB44" s="99"/>
      <c r="AC44" s="99"/>
      <c r="AD44" s="99"/>
    </row>
    <row r="45" spans="1:31" ht="15.6" thickTop="1" thickBot="1" x14ac:dyDescent="0.3">
      <c r="B45" s="94" t="s">
        <v>69</v>
      </c>
      <c r="C45" s="95"/>
      <c r="D45" s="96"/>
      <c r="E45" s="97"/>
      <c r="F45" s="97"/>
      <c r="G45" s="97"/>
      <c r="H45" s="97"/>
      <c r="I45" s="97"/>
      <c r="J45" s="97"/>
      <c r="K45" s="114">
        <f>IF(contribution-egf_share_actual_expenditure&lt;0,"0",contribution-egf_share_actual_expenditure)</f>
        <v>0</v>
      </c>
      <c r="L45" s="170" t="e">
        <f>egf_share_actual_expenditure/contribution</f>
        <v>#DIV/0!</v>
      </c>
      <c r="M45" s="168" t="e">
        <f>balance_EGF_unspent_fund/contribution</f>
        <v>#DIV/0!</v>
      </c>
      <c r="N45" s="169" t="e">
        <f>M45+L45</f>
        <v>#DIV/0!</v>
      </c>
      <c r="O45" s="99"/>
      <c r="P45" s="99"/>
      <c r="Q45" s="99"/>
      <c r="R45" s="99"/>
      <c r="S45" s="99"/>
      <c r="T45" s="99"/>
      <c r="U45" s="99"/>
      <c r="V45" s="99"/>
      <c r="W45" s="99"/>
      <c r="X45" s="99"/>
      <c r="Y45" s="99"/>
      <c r="Z45" s="99"/>
      <c r="AA45" s="99"/>
      <c r="AB45" s="99"/>
      <c r="AC45" s="99"/>
      <c r="AD45" s="99"/>
    </row>
    <row r="46" spans="1:31" ht="12.75" customHeight="1" x14ac:dyDescent="0.3">
      <c r="A46" s="49"/>
      <c r="B46" s="56"/>
      <c r="C46" s="49"/>
      <c r="D46" s="49"/>
      <c r="E46" s="49"/>
      <c r="F46" s="49"/>
      <c r="G46" s="85"/>
      <c r="H46" s="49"/>
      <c r="I46" s="49"/>
      <c r="J46" s="49"/>
      <c r="K46" s="129"/>
      <c r="L46" s="129"/>
      <c r="M46" s="153"/>
      <c r="N46" s="153"/>
      <c r="O46" s="99"/>
      <c r="P46" s="99"/>
      <c r="Q46" s="99"/>
      <c r="R46" s="99"/>
      <c r="S46" s="99"/>
      <c r="T46" s="99"/>
      <c r="U46" s="99"/>
      <c r="V46" s="99"/>
      <c r="W46" s="99"/>
      <c r="X46" s="99"/>
      <c r="Y46" s="99"/>
      <c r="Z46" s="99"/>
      <c r="AA46" s="99"/>
      <c r="AB46" s="99"/>
      <c r="AC46" s="99"/>
      <c r="AD46" s="99"/>
      <c r="AE46" s="99"/>
    </row>
    <row r="47" spans="1:31" ht="12.75" customHeight="1" x14ac:dyDescent="0.3">
      <c r="A47" s="125"/>
      <c r="B47" s="116" t="s">
        <v>70</v>
      </c>
      <c r="C47" s="56"/>
      <c r="D47" s="56"/>
      <c r="E47" s="56"/>
      <c r="F47" s="56"/>
      <c r="G47" s="85"/>
      <c r="H47" s="56"/>
      <c r="I47" s="194" t="s">
        <v>71</v>
      </c>
      <c r="J47" s="195"/>
      <c r="K47" s="195"/>
      <c r="L47" s="195"/>
      <c r="M47" s="154"/>
      <c r="N47" s="154"/>
      <c r="O47" s="99"/>
      <c r="P47" s="99"/>
      <c r="Q47" s="99"/>
      <c r="R47" s="99"/>
      <c r="S47" s="99"/>
      <c r="T47" s="99"/>
      <c r="U47" s="99"/>
      <c r="V47" s="99"/>
      <c r="W47" s="99"/>
      <c r="X47" s="99"/>
      <c r="Y47" s="99"/>
      <c r="Z47" s="99"/>
      <c r="AA47" s="99"/>
      <c r="AB47" s="99"/>
      <c r="AC47" s="99"/>
      <c r="AD47" s="99"/>
      <c r="AE47" s="99"/>
    </row>
    <row r="48" spans="1:31" x14ac:dyDescent="0.25">
      <c r="A48" s="125"/>
      <c r="B48" s="116" t="s">
        <v>72</v>
      </c>
      <c r="C48" s="49"/>
      <c r="D48" s="49"/>
      <c r="E48" s="49"/>
      <c r="F48" s="49"/>
      <c r="G48" s="85"/>
      <c r="H48" s="49"/>
      <c r="I48" s="195"/>
      <c r="J48" s="195"/>
      <c r="K48" s="195"/>
      <c r="L48" s="195"/>
      <c r="M48" s="154"/>
      <c r="N48" s="154"/>
      <c r="O48" s="99"/>
      <c r="P48" s="99"/>
      <c r="Q48" s="99"/>
      <c r="R48" s="99"/>
      <c r="S48" s="99"/>
      <c r="T48" s="99"/>
      <c r="U48" s="99"/>
      <c r="V48" s="99"/>
      <c r="W48" s="99"/>
      <c r="X48" s="99"/>
      <c r="Y48" s="99"/>
      <c r="Z48" s="99"/>
      <c r="AA48" s="99"/>
      <c r="AB48" s="99"/>
      <c r="AC48" s="99"/>
      <c r="AD48" s="99"/>
      <c r="AE48" s="99"/>
    </row>
    <row r="49" spans="1:14" ht="14.25" customHeight="1" x14ac:dyDescent="0.25">
      <c r="A49" s="125"/>
      <c r="B49" s="126" t="s">
        <v>73</v>
      </c>
      <c r="C49" s="49"/>
      <c r="D49" s="49"/>
      <c r="E49" s="49"/>
      <c r="F49" s="49"/>
      <c r="G49" s="53"/>
      <c r="H49" s="49"/>
      <c r="I49" s="53"/>
      <c r="J49" s="49"/>
      <c r="K49" s="130"/>
      <c r="L49" s="130"/>
      <c r="M49" s="148"/>
      <c r="N49" s="148"/>
    </row>
    <row r="50" spans="1:14" x14ac:dyDescent="0.25">
      <c r="A50" s="125"/>
      <c r="B50" s="116" t="s">
        <v>74</v>
      </c>
      <c r="C50" s="49"/>
      <c r="D50" s="49"/>
      <c r="E50" s="49"/>
      <c r="F50" s="49"/>
      <c r="G50" s="53"/>
      <c r="H50" s="49"/>
      <c r="I50" s="53"/>
      <c r="J50" s="49"/>
      <c r="K50" s="180" t="s">
        <v>75</v>
      </c>
      <c r="L50" s="181"/>
      <c r="M50" s="155"/>
      <c r="N50" s="155"/>
    </row>
    <row r="51" spans="1:14" x14ac:dyDescent="0.25">
      <c r="A51" s="125"/>
      <c r="B51" s="49"/>
      <c r="C51" s="49"/>
      <c r="D51" s="49"/>
      <c r="E51" s="49"/>
      <c r="F51" s="49"/>
      <c r="G51" s="53"/>
      <c r="H51" s="49"/>
      <c r="I51" s="53"/>
      <c r="J51" s="49"/>
      <c r="K51" s="118">
        <f>balance_EGF_unspent_fund*90%</f>
        <v>0</v>
      </c>
      <c r="L51" s="119">
        <v>0.9</v>
      </c>
      <c r="M51" s="156"/>
      <c r="N51" s="156"/>
    </row>
    <row r="52" spans="1:14" x14ac:dyDescent="0.25">
      <c r="A52" s="125"/>
      <c r="B52" s="125"/>
      <c r="C52" s="125"/>
      <c r="D52" s="125"/>
      <c r="E52" s="125"/>
      <c r="F52" s="125"/>
      <c r="G52" s="53"/>
      <c r="H52" s="125"/>
      <c r="I52" s="125"/>
      <c r="J52" s="125"/>
      <c r="K52" s="118">
        <f>balance_EGF_unspent_fund*10%</f>
        <v>0</v>
      </c>
      <c r="L52" s="120">
        <v>0.1</v>
      </c>
      <c r="M52" s="148"/>
      <c r="N52" s="148"/>
    </row>
    <row r="53" spans="1:14" x14ac:dyDescent="0.25">
      <c r="A53" s="125"/>
      <c r="B53" s="117"/>
      <c r="C53" s="125"/>
      <c r="D53" s="125"/>
      <c r="E53" s="125"/>
      <c r="F53" s="125"/>
      <c r="G53" s="53"/>
      <c r="H53" s="125"/>
      <c r="I53" s="125"/>
      <c r="J53" s="125"/>
      <c r="K53" s="121">
        <f>SUM(K51:K52)</f>
        <v>0</v>
      </c>
      <c r="L53" s="122">
        <f>SUM(L51:L52)</f>
        <v>1</v>
      </c>
      <c r="M53" s="148"/>
      <c r="N53" s="148"/>
    </row>
    <row r="54" spans="1:14" x14ac:dyDescent="0.25">
      <c r="A54" s="125"/>
      <c r="B54" s="125"/>
      <c r="C54" s="125"/>
      <c r="D54" s="125"/>
      <c r="E54" s="125"/>
      <c r="F54" s="125"/>
      <c r="G54" s="53"/>
      <c r="H54" s="125"/>
      <c r="I54" s="125"/>
      <c r="J54" s="125"/>
      <c r="K54" s="127"/>
      <c r="L54" s="53"/>
      <c r="M54" s="148"/>
      <c r="N54" s="148"/>
    </row>
    <row r="55" spans="1:14" x14ac:dyDescent="0.25">
      <c r="A55" s="125"/>
      <c r="K55" s="125"/>
      <c r="L55" s="53"/>
      <c r="M55" s="148"/>
      <c r="N55" s="148"/>
    </row>
  </sheetData>
  <mergeCells count="18">
    <mergeCell ref="K1:L1"/>
    <mergeCell ref="K2:L2"/>
    <mergeCell ref="B1:D1"/>
    <mergeCell ref="H4:K5"/>
    <mergeCell ref="B9:B10"/>
    <mergeCell ref="D40:E40"/>
    <mergeCell ref="K50:L50"/>
    <mergeCell ref="H39:J39"/>
    <mergeCell ref="I7:K7"/>
    <mergeCell ref="I8:I9"/>
    <mergeCell ref="J8:J9"/>
    <mergeCell ref="L8:L11"/>
    <mergeCell ref="H37:J37"/>
    <mergeCell ref="I47:L48"/>
    <mergeCell ref="D7:F7"/>
    <mergeCell ref="D8:D9"/>
    <mergeCell ref="E8:E9"/>
    <mergeCell ref="G8:G11"/>
  </mergeCells>
  <phoneticPr fontId="4" type="noConversion"/>
  <conditionalFormatting sqref="F29">
    <cfRule type="cellIs" dxfId="39" priority="58" stopIfTrue="1" operator="between">
      <formula>0</formula>
      <formula>1</formula>
    </cfRule>
  </conditionalFormatting>
  <conditionalFormatting sqref="K29">
    <cfRule type="cellIs" dxfId="38" priority="57" stopIfTrue="1" operator="between">
      <formula>0</formula>
      <formula>1</formula>
    </cfRule>
  </conditionalFormatting>
  <conditionalFormatting sqref="K14:K25">
    <cfRule type="cellIs" dxfId="37" priority="53" operator="greaterThan">
      <formula>$F14</formula>
    </cfRule>
  </conditionalFormatting>
  <conditionalFormatting sqref="I15:I21 I25">
    <cfRule type="cellIs" dxfId="36" priority="50" operator="greaterThan">
      <formula>$D15</formula>
    </cfRule>
  </conditionalFormatting>
  <conditionalFormatting sqref="L8:L11">
    <cfRule type="cellIs" dxfId="35" priority="49" operator="greaterThan">
      <formula>$G$8</formula>
    </cfRule>
  </conditionalFormatting>
  <conditionalFormatting sqref="J14:J21 L14:L21 E14:E21 G14:G21 G25 E25 L25 J25">
    <cfRule type="cellIs" dxfId="34" priority="48" operator="greaterThan">
      <formula>0</formula>
    </cfRule>
  </conditionalFormatting>
  <conditionalFormatting sqref="L45">
    <cfRule type="cellIs" dxfId="33" priority="44" operator="greaterThan">
      <formula>0</formula>
    </cfRule>
  </conditionalFormatting>
  <conditionalFormatting sqref="D42">
    <cfRule type="cellIs" dxfId="32" priority="43" operator="greaterThan">
      <formula>0</formula>
    </cfRule>
  </conditionalFormatting>
  <conditionalFormatting sqref="D14:D25">
    <cfRule type="cellIs" dxfId="31" priority="37" operator="greaterThan">
      <formula>$G$8</formula>
    </cfRule>
  </conditionalFormatting>
  <conditionalFormatting sqref="C14:C21 C25">
    <cfRule type="cellIs" dxfId="30" priority="35" operator="greaterThan">
      <formula>"&gt;""a"""</formula>
    </cfRule>
  </conditionalFormatting>
  <conditionalFormatting sqref="K22">
    <cfRule type="cellIs" dxfId="29" priority="34" operator="greaterThan">
      <formula>$F22</formula>
    </cfRule>
  </conditionalFormatting>
  <conditionalFormatting sqref="I22">
    <cfRule type="cellIs" dxfId="28" priority="32" operator="greaterThan">
      <formula>$D22</formula>
    </cfRule>
  </conditionalFormatting>
  <conditionalFormatting sqref="G22 E22 L22 J22">
    <cfRule type="cellIs" dxfId="27" priority="31" operator="greaterThan">
      <formula>0</formula>
    </cfRule>
  </conditionalFormatting>
  <conditionalFormatting sqref="I22">
    <cfRule type="cellIs" dxfId="26" priority="30" operator="greaterThan">
      <formula>$L$8</formula>
    </cfRule>
    <cfRule type="cellIs" dxfId="25" priority="33" operator="greaterThan">
      <formula>$D22</formula>
    </cfRule>
  </conditionalFormatting>
  <conditionalFormatting sqref="C22">
    <cfRule type="cellIs" dxfId="24" priority="25" operator="greaterThan">
      <formula>"&gt;""a"""</formula>
    </cfRule>
  </conditionalFormatting>
  <conditionalFormatting sqref="K24">
    <cfRule type="cellIs" dxfId="23" priority="24" operator="greaterThan">
      <formula>$F24</formula>
    </cfRule>
  </conditionalFormatting>
  <conditionalFormatting sqref="I24">
    <cfRule type="cellIs" dxfId="22" priority="22" operator="greaterThan">
      <formula>$D24</formula>
    </cfRule>
  </conditionalFormatting>
  <conditionalFormatting sqref="G24 E24 L24 J24">
    <cfRule type="cellIs" dxfId="21" priority="21" operator="greaterThan">
      <formula>0</formula>
    </cfRule>
  </conditionalFormatting>
  <conditionalFormatting sqref="I24">
    <cfRule type="cellIs" dxfId="20" priority="20" operator="greaterThan">
      <formula>$L$8</formula>
    </cfRule>
    <cfRule type="cellIs" dxfId="19" priority="23" operator="greaterThan">
      <formula>$D24</formula>
    </cfRule>
  </conditionalFormatting>
  <conditionalFormatting sqref="C24">
    <cfRule type="cellIs" dxfId="18" priority="15" operator="greaterThan">
      <formula>"&gt;""a"""</formula>
    </cfRule>
  </conditionalFormatting>
  <conditionalFormatting sqref="K23">
    <cfRule type="cellIs" dxfId="17" priority="14" operator="greaterThan">
      <formula>$F23</formula>
    </cfRule>
  </conditionalFormatting>
  <conditionalFormatting sqref="I23">
    <cfRule type="cellIs" dxfId="16" priority="12" operator="greaterThan">
      <formula>$D23</formula>
    </cfRule>
  </conditionalFormatting>
  <conditionalFormatting sqref="G23 E23 L23 J23">
    <cfRule type="cellIs" dxfId="15" priority="11" operator="greaterThan">
      <formula>0</formula>
    </cfRule>
  </conditionalFormatting>
  <conditionalFormatting sqref="I23">
    <cfRule type="cellIs" dxfId="14" priority="10" operator="greaterThan">
      <formula>$L$8</formula>
    </cfRule>
    <cfRule type="cellIs" dxfId="13" priority="13" operator="greaterThan">
      <formula>$D23</formula>
    </cfRule>
  </conditionalFormatting>
  <conditionalFormatting sqref="C23">
    <cfRule type="cellIs" dxfId="12" priority="5" operator="greaterThan">
      <formula>"&gt;""a"""</formula>
    </cfRule>
  </conditionalFormatting>
  <conditionalFormatting sqref="G8:G11">
    <cfRule type="cellIs" dxfId="11" priority="4" operator="notBetween">
      <formula>1</formula>
      <formula>100000</formula>
    </cfRule>
  </conditionalFormatting>
  <conditionalFormatting sqref="I14:I25">
    <cfRule type="cellIs" dxfId="10" priority="45" operator="greaterThan">
      <formula>$L$8</formula>
    </cfRule>
    <cfRule type="cellIs" dxfId="9" priority="51" operator="greaterThan">
      <formula>$D14</formula>
    </cfRule>
  </conditionalFormatting>
  <dataValidations disablePrompts="1" count="4">
    <dataValidation type="list" showInputMessage="1" showErrorMessage="1" sqref="C28 C14:C26" xr:uid="{00000000-0002-0000-0000-000000000000}">
      <formula1>EGF_categ_measures</formula1>
    </dataValidation>
    <dataValidation type="list" allowBlank="1" showInputMessage="1" showErrorMessage="1" sqref="C4" xr:uid="{00000000-0002-0000-0000-000001000000}">
      <formula1>"BE,BG,CZ,DK,DE,EE,IE,EL,ES,FR,IT,CY,LV,LT,LU,HU,MT,NL,AT,PL,PT,RO,SI,SK,FI,SE,UK,HR"</formula1>
    </dataValidation>
    <dataValidation type="whole" allowBlank="1" showInputMessage="1" showErrorMessage="1" sqref="D14:D25" xr:uid="{00000000-0002-0000-0000-000002000000}">
      <formula1>0</formula1>
      <formula2>100000</formula2>
    </dataValidation>
    <dataValidation type="decimal" allowBlank="1" showInputMessage="1" showErrorMessage="1" sqref="F14:F25" xr:uid="{00000000-0002-0000-0000-000003000000}">
      <formula1>0</formula1>
      <formula2>100000000</formula2>
    </dataValidation>
  </dataValidations>
  <pageMargins left="0.43307086614173229" right="0.27559055118110237" top="0.15748031496062992" bottom="0.23622047244094491" header="0.11811023622047245" footer="0.11811023622047245"/>
  <pageSetup paperSize="9" scale="5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31"/>
  <sheetViews>
    <sheetView workbookViewId="0">
      <selection activeCell="M10" sqref="M10"/>
    </sheetView>
  </sheetViews>
  <sheetFormatPr baseColWidth="10" defaultColWidth="8.88671875" defaultRowHeight="13.2" x14ac:dyDescent="0.25"/>
  <cols>
    <col min="2" max="2" width="12.88671875" customWidth="1"/>
  </cols>
  <sheetData>
    <row r="3" spans="1:2" ht="13.8" thickBot="1" x14ac:dyDescent="0.3"/>
    <row r="4" spans="1:2" ht="58.2" thickBot="1" x14ac:dyDescent="0.3">
      <c r="A4" s="173" t="s">
        <v>76</v>
      </c>
      <c r="B4" s="174" t="s">
        <v>77</v>
      </c>
    </row>
    <row r="5" spans="1:2" ht="15" thickBot="1" x14ac:dyDescent="0.3">
      <c r="A5" s="175" t="s">
        <v>78</v>
      </c>
      <c r="B5" s="176">
        <v>60</v>
      </c>
    </row>
    <row r="6" spans="1:2" ht="15" thickBot="1" x14ac:dyDescent="0.3">
      <c r="A6" s="175" t="s">
        <v>79</v>
      </c>
      <c r="B6" s="176">
        <v>85</v>
      </c>
    </row>
    <row r="7" spans="1:2" ht="15" thickBot="1" x14ac:dyDescent="0.3">
      <c r="A7" s="175" t="s">
        <v>80</v>
      </c>
      <c r="B7" s="176">
        <v>85</v>
      </c>
    </row>
    <row r="8" spans="1:2" ht="15" thickBot="1" x14ac:dyDescent="0.3">
      <c r="A8" s="175" t="s">
        <v>81</v>
      </c>
      <c r="B8" s="176">
        <v>85</v>
      </c>
    </row>
    <row r="9" spans="1:2" ht="15" thickBot="1" x14ac:dyDescent="0.3">
      <c r="A9" s="175" t="s">
        <v>82</v>
      </c>
      <c r="B9" s="176">
        <v>60</v>
      </c>
    </row>
    <row r="10" spans="1:2" ht="15" thickBot="1" x14ac:dyDescent="0.3">
      <c r="A10" s="175" t="s">
        <v>83</v>
      </c>
      <c r="B10" s="176">
        <v>60</v>
      </c>
    </row>
    <row r="11" spans="1:2" ht="15" thickBot="1" x14ac:dyDescent="0.3">
      <c r="A11" s="175" t="s">
        <v>84</v>
      </c>
      <c r="B11" s="176">
        <v>60</v>
      </c>
    </row>
    <row r="12" spans="1:2" ht="15" thickBot="1" x14ac:dyDescent="0.3">
      <c r="A12" s="175" t="s">
        <v>85</v>
      </c>
      <c r="B12" s="176">
        <v>85</v>
      </c>
    </row>
    <row r="13" spans="1:2" ht="15" thickBot="1" x14ac:dyDescent="0.3">
      <c r="A13" s="175" t="s">
        <v>86</v>
      </c>
      <c r="B13" s="176">
        <v>70</v>
      </c>
    </row>
    <row r="14" spans="1:2" ht="15" thickBot="1" x14ac:dyDescent="0.3">
      <c r="A14" s="176" t="s">
        <v>87</v>
      </c>
      <c r="B14" s="176">
        <v>85</v>
      </c>
    </row>
    <row r="15" spans="1:2" ht="15" thickBot="1" x14ac:dyDescent="0.3">
      <c r="A15" s="176" t="s">
        <v>88</v>
      </c>
      <c r="B15" s="176">
        <v>60</v>
      </c>
    </row>
    <row r="16" spans="1:2" ht="15" thickBot="1" x14ac:dyDescent="0.3">
      <c r="A16" s="176" t="s">
        <v>89</v>
      </c>
      <c r="B16" s="176">
        <v>85</v>
      </c>
    </row>
    <row r="17" spans="1:2" ht="15" thickBot="1" x14ac:dyDescent="0.3">
      <c r="A17" s="176" t="s">
        <v>90</v>
      </c>
      <c r="B17" s="176">
        <v>60</v>
      </c>
    </row>
    <row r="18" spans="1:2" ht="15" thickBot="1" x14ac:dyDescent="0.3">
      <c r="A18" s="176" t="s">
        <v>91</v>
      </c>
      <c r="B18" s="176">
        <v>85</v>
      </c>
    </row>
    <row r="19" spans="1:2" ht="15" thickBot="1" x14ac:dyDescent="0.3">
      <c r="A19" s="176" t="s">
        <v>92</v>
      </c>
      <c r="B19" s="176">
        <v>85</v>
      </c>
    </row>
    <row r="20" spans="1:2" ht="15" thickBot="1" x14ac:dyDescent="0.3">
      <c r="A20" s="176" t="s">
        <v>93</v>
      </c>
      <c r="B20" s="176">
        <v>85</v>
      </c>
    </row>
    <row r="21" spans="1:2" ht="15" thickBot="1" x14ac:dyDescent="0.3">
      <c r="A21" s="176" t="s">
        <v>94</v>
      </c>
      <c r="B21" s="176">
        <v>85</v>
      </c>
    </row>
    <row r="22" spans="1:2" ht="15" thickBot="1" x14ac:dyDescent="0.3">
      <c r="A22" s="176" t="s">
        <v>95</v>
      </c>
      <c r="B22" s="176">
        <v>85</v>
      </c>
    </row>
    <row r="23" spans="1:2" ht="15" thickBot="1" x14ac:dyDescent="0.3">
      <c r="A23" s="176" t="s">
        <v>96</v>
      </c>
      <c r="B23" s="176">
        <v>60</v>
      </c>
    </row>
    <row r="24" spans="1:2" ht="15" thickBot="1" x14ac:dyDescent="0.3">
      <c r="A24" s="176" t="s">
        <v>97</v>
      </c>
      <c r="B24" s="176">
        <v>60</v>
      </c>
    </row>
    <row r="25" spans="1:2" ht="15" thickBot="1" x14ac:dyDescent="0.3">
      <c r="A25" s="176" t="s">
        <v>98</v>
      </c>
      <c r="B25" s="176">
        <v>60</v>
      </c>
    </row>
    <row r="26" spans="1:2" ht="15" thickBot="1" x14ac:dyDescent="0.3">
      <c r="A26" s="176" t="s">
        <v>99</v>
      </c>
      <c r="B26" s="176">
        <v>85</v>
      </c>
    </row>
    <row r="27" spans="1:2" ht="15" thickBot="1" x14ac:dyDescent="0.3">
      <c r="A27" s="176" t="s">
        <v>100</v>
      </c>
      <c r="B27" s="176">
        <v>85</v>
      </c>
    </row>
    <row r="28" spans="1:2" ht="15" thickBot="1" x14ac:dyDescent="0.3">
      <c r="A28" s="176" t="s">
        <v>101</v>
      </c>
      <c r="B28" s="176">
        <v>85</v>
      </c>
    </row>
    <row r="29" spans="1:2" ht="15" thickBot="1" x14ac:dyDescent="0.3">
      <c r="A29" s="176" t="s">
        <v>102</v>
      </c>
      <c r="B29" s="176">
        <v>85</v>
      </c>
    </row>
    <row r="30" spans="1:2" ht="15" thickBot="1" x14ac:dyDescent="0.3">
      <c r="A30" s="176" t="s">
        <v>103</v>
      </c>
      <c r="B30" s="176">
        <v>85</v>
      </c>
    </row>
    <row r="31" spans="1:2" ht="15" thickBot="1" x14ac:dyDescent="0.3">
      <c r="A31" s="176" t="s">
        <v>104</v>
      </c>
      <c r="B31" s="176">
        <v>60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workbookViewId="0">
      <selection activeCell="B21" sqref="B21:H21"/>
    </sheetView>
  </sheetViews>
  <sheetFormatPr baseColWidth="10" defaultColWidth="8.88671875" defaultRowHeight="13.2" x14ac:dyDescent="0.25"/>
  <cols>
    <col min="1" max="1" width="6.88671875" customWidth="1"/>
    <col min="8" max="8" width="94.109375" customWidth="1"/>
  </cols>
  <sheetData>
    <row r="1" spans="1:8" ht="18" x14ac:dyDescent="0.35">
      <c r="A1" s="212" t="s">
        <v>105</v>
      </c>
      <c r="B1" s="213"/>
      <c r="C1" s="213"/>
      <c r="D1" s="213"/>
      <c r="E1" s="213"/>
      <c r="F1" s="213"/>
      <c r="G1" s="213"/>
      <c r="H1" s="213"/>
    </row>
    <row r="2" spans="1:8" ht="15.6" x14ac:dyDescent="0.3">
      <c r="A2" s="214" t="s">
        <v>106</v>
      </c>
      <c r="B2" s="213"/>
      <c r="C2" s="213"/>
      <c r="D2" s="213"/>
      <c r="E2" s="213"/>
      <c r="F2" s="213"/>
      <c r="G2" s="213"/>
      <c r="H2" s="213"/>
    </row>
    <row r="3" spans="1:8" ht="21" customHeight="1" x14ac:dyDescent="0.3">
      <c r="A3" s="215" t="s">
        <v>107</v>
      </c>
      <c r="B3" s="213"/>
      <c r="C3" s="213"/>
      <c r="D3" s="213"/>
      <c r="E3" s="213"/>
      <c r="F3" s="213"/>
      <c r="G3" s="213"/>
      <c r="H3" s="213"/>
    </row>
    <row r="4" spans="1:8" ht="17.25" customHeight="1" x14ac:dyDescent="0.25">
      <c r="A4" s="216" t="s">
        <v>108</v>
      </c>
      <c r="B4" s="217"/>
      <c r="C4" s="217"/>
      <c r="D4" s="217"/>
      <c r="E4" s="217"/>
      <c r="F4" s="217"/>
      <c r="G4" s="217"/>
      <c r="H4" s="217"/>
    </row>
    <row r="5" spans="1:8" ht="18" x14ac:dyDescent="0.25">
      <c r="A5" s="76"/>
      <c r="B5" s="78"/>
      <c r="C5" s="77"/>
      <c r="D5" s="77"/>
      <c r="E5" s="77"/>
      <c r="F5" s="77"/>
      <c r="G5" s="77"/>
      <c r="H5" s="77"/>
    </row>
    <row r="6" spans="1:8" ht="15.6" x14ac:dyDescent="0.3">
      <c r="A6" s="79"/>
      <c r="B6" s="77"/>
      <c r="C6" s="77"/>
      <c r="D6" s="77"/>
      <c r="E6" s="77"/>
      <c r="F6" s="77"/>
      <c r="G6" s="77"/>
      <c r="H6" s="77"/>
    </row>
    <row r="7" spans="1:8" ht="15.6" x14ac:dyDescent="0.3">
      <c r="A7" s="80" t="s">
        <v>109</v>
      </c>
      <c r="B7" s="77"/>
      <c r="C7" s="77"/>
      <c r="D7" s="77"/>
      <c r="E7" s="77"/>
      <c r="F7" s="77"/>
      <c r="G7" s="77"/>
      <c r="H7" s="77"/>
    </row>
    <row r="8" spans="1:8" ht="13.8" x14ac:dyDescent="0.25">
      <c r="A8" s="81"/>
      <c r="B8" s="82"/>
      <c r="C8" s="82"/>
      <c r="D8" s="82"/>
      <c r="E8" s="82"/>
      <c r="F8" s="82"/>
      <c r="G8" s="82"/>
      <c r="H8" s="82"/>
    </row>
    <row r="9" spans="1:8" ht="30" customHeight="1" x14ac:dyDescent="0.25">
      <c r="A9" s="83">
        <v>1</v>
      </c>
      <c r="B9" s="208" t="s">
        <v>110</v>
      </c>
      <c r="C9" s="210"/>
      <c r="D9" s="210"/>
      <c r="E9" s="210"/>
      <c r="F9" s="210"/>
      <c r="G9" s="210"/>
      <c r="H9" s="209"/>
    </row>
    <row r="10" spans="1:8" ht="30" customHeight="1" x14ac:dyDescent="0.25">
      <c r="A10" s="83">
        <v>2</v>
      </c>
      <c r="B10" s="210" t="s">
        <v>111</v>
      </c>
      <c r="C10" s="209"/>
      <c r="D10" s="209"/>
      <c r="E10" s="209"/>
      <c r="F10" s="209"/>
      <c r="G10" s="209"/>
      <c r="H10" s="209"/>
    </row>
    <row r="11" spans="1:8" ht="30" customHeight="1" x14ac:dyDescent="0.25">
      <c r="A11" s="83">
        <v>3</v>
      </c>
      <c r="B11" s="208" t="s">
        <v>112</v>
      </c>
      <c r="C11" s="218"/>
      <c r="D11" s="218"/>
      <c r="E11" s="218"/>
      <c r="F11" s="218"/>
      <c r="G11" s="218"/>
      <c r="H11" s="218"/>
    </row>
    <row r="12" spans="1:8" ht="30" customHeight="1" x14ac:dyDescent="0.25">
      <c r="A12" s="83"/>
      <c r="B12" s="210" t="s">
        <v>113</v>
      </c>
      <c r="C12" s="219"/>
      <c r="D12" s="219"/>
      <c r="E12" s="219"/>
      <c r="F12" s="219"/>
      <c r="G12" s="219"/>
      <c r="H12" s="219"/>
    </row>
    <row r="13" spans="1:8" ht="30" customHeight="1" x14ac:dyDescent="0.25">
      <c r="A13" s="83"/>
      <c r="B13" s="210" t="s">
        <v>114</v>
      </c>
      <c r="C13" s="210"/>
      <c r="D13" s="210"/>
      <c r="E13" s="210"/>
      <c r="F13" s="210"/>
      <c r="G13" s="210"/>
      <c r="H13" s="210"/>
    </row>
    <row r="14" spans="1:8" ht="30" customHeight="1" x14ac:dyDescent="0.25">
      <c r="A14" s="83">
        <v>4</v>
      </c>
      <c r="B14" s="210" t="s">
        <v>115</v>
      </c>
      <c r="C14" s="210"/>
      <c r="D14" s="210"/>
      <c r="E14" s="210"/>
      <c r="F14" s="210"/>
      <c r="G14" s="210"/>
      <c r="H14" s="210"/>
    </row>
    <row r="15" spans="1:8" ht="30" customHeight="1" x14ac:dyDescent="0.25">
      <c r="A15" s="83"/>
      <c r="B15" s="210" t="s">
        <v>116</v>
      </c>
      <c r="C15" s="210"/>
      <c r="D15" s="210"/>
      <c r="E15" s="210"/>
      <c r="F15" s="210"/>
      <c r="G15" s="210"/>
      <c r="H15" s="210"/>
    </row>
    <row r="16" spans="1:8" ht="60" customHeight="1" x14ac:dyDescent="0.25">
      <c r="A16" s="83"/>
      <c r="B16" s="211" t="s">
        <v>117</v>
      </c>
      <c r="C16" s="209"/>
      <c r="D16" s="209"/>
      <c r="E16" s="209"/>
      <c r="F16" s="209"/>
      <c r="G16" s="209"/>
      <c r="H16" s="209"/>
    </row>
    <row r="17" spans="1:8" ht="55.5" customHeight="1" x14ac:dyDescent="0.25">
      <c r="A17" s="83"/>
      <c r="B17" s="206" t="s">
        <v>118</v>
      </c>
      <c r="C17" s="207"/>
      <c r="D17" s="207"/>
      <c r="E17" s="207"/>
      <c r="F17" s="207"/>
      <c r="G17" s="207"/>
      <c r="H17" s="207"/>
    </row>
    <row r="18" spans="1:8" ht="30" customHeight="1" x14ac:dyDescent="0.25">
      <c r="A18" s="83">
        <v>5</v>
      </c>
      <c r="B18" s="210" t="s">
        <v>119</v>
      </c>
      <c r="C18" s="209"/>
      <c r="D18" s="209"/>
      <c r="E18" s="209"/>
      <c r="F18" s="209"/>
      <c r="G18" s="209"/>
      <c r="H18" s="209"/>
    </row>
    <row r="19" spans="1:8" ht="30" customHeight="1" x14ac:dyDescent="0.25">
      <c r="A19" s="83"/>
      <c r="B19" s="210" t="s">
        <v>120</v>
      </c>
      <c r="C19" s="210"/>
      <c r="D19" s="210"/>
      <c r="E19" s="210"/>
      <c r="F19" s="210"/>
      <c r="G19" s="210"/>
      <c r="H19" s="210"/>
    </row>
    <row r="20" spans="1:8" ht="39.75" customHeight="1" x14ac:dyDescent="0.25">
      <c r="A20" s="83"/>
      <c r="B20" s="211" t="s">
        <v>121</v>
      </c>
      <c r="C20" s="209"/>
      <c r="D20" s="209"/>
      <c r="E20" s="209"/>
      <c r="F20" s="209"/>
      <c r="G20" s="209"/>
      <c r="H20" s="209"/>
    </row>
    <row r="21" spans="1:8" ht="59.25" customHeight="1" x14ac:dyDescent="0.25">
      <c r="A21" s="83">
        <v>6</v>
      </c>
      <c r="B21" s="208" t="s">
        <v>122</v>
      </c>
      <c r="C21" s="209"/>
      <c r="D21" s="209"/>
      <c r="E21" s="209"/>
      <c r="F21" s="209"/>
      <c r="G21" s="209"/>
      <c r="H21" s="209"/>
    </row>
    <row r="22" spans="1:8" ht="56.25" customHeight="1" x14ac:dyDescent="0.25">
      <c r="A22" s="83">
        <v>7</v>
      </c>
      <c r="B22" s="208" t="s">
        <v>123</v>
      </c>
      <c r="C22" s="209"/>
      <c r="D22" s="209"/>
      <c r="E22" s="209"/>
      <c r="F22" s="209"/>
      <c r="G22" s="209"/>
      <c r="H22" s="209"/>
    </row>
    <row r="23" spans="1:8" ht="54" customHeight="1" x14ac:dyDescent="0.25">
      <c r="A23" s="83" t="s">
        <v>124</v>
      </c>
      <c r="B23" s="208" t="s">
        <v>125</v>
      </c>
      <c r="C23" s="209"/>
      <c r="D23" s="209"/>
      <c r="E23" s="209"/>
      <c r="F23" s="209"/>
      <c r="G23" s="209"/>
      <c r="H23" s="209"/>
    </row>
    <row r="24" spans="1:8" ht="56.25" customHeight="1" x14ac:dyDescent="0.25">
      <c r="A24" s="83" t="s">
        <v>126</v>
      </c>
      <c r="B24" s="208" t="s">
        <v>127</v>
      </c>
      <c r="C24" s="209"/>
      <c r="D24" s="209"/>
      <c r="E24" s="209"/>
      <c r="F24" s="209"/>
      <c r="G24" s="209"/>
      <c r="H24" s="209"/>
    </row>
    <row r="25" spans="1:8" ht="57" customHeight="1" x14ac:dyDescent="0.25">
      <c r="A25" s="83" t="s">
        <v>128</v>
      </c>
      <c r="B25" s="208" t="s">
        <v>129</v>
      </c>
      <c r="C25" s="209"/>
      <c r="D25" s="209"/>
      <c r="E25" s="209"/>
      <c r="F25" s="209"/>
      <c r="G25" s="209"/>
      <c r="H25" s="209"/>
    </row>
    <row r="26" spans="1:8" ht="56.25" customHeight="1" x14ac:dyDescent="0.25">
      <c r="A26" s="83" t="s">
        <v>130</v>
      </c>
      <c r="B26" s="208" t="s">
        <v>131</v>
      </c>
      <c r="C26" s="209"/>
      <c r="D26" s="209"/>
      <c r="E26" s="209"/>
      <c r="F26" s="209"/>
      <c r="G26" s="209"/>
      <c r="H26" s="209"/>
    </row>
    <row r="27" spans="1:8" ht="54.75" customHeight="1" x14ac:dyDescent="0.25">
      <c r="A27" s="83" t="s">
        <v>132</v>
      </c>
      <c r="B27" s="208" t="s">
        <v>133</v>
      </c>
      <c r="C27" s="209"/>
      <c r="D27" s="209"/>
      <c r="E27" s="209"/>
      <c r="F27" s="209"/>
      <c r="G27" s="209"/>
      <c r="H27" s="209"/>
    </row>
    <row r="28" spans="1:8" ht="24" customHeight="1" x14ac:dyDescent="0.25">
      <c r="A28" s="83">
        <v>0</v>
      </c>
      <c r="B28" s="82" t="s">
        <v>134</v>
      </c>
      <c r="C28" s="82"/>
      <c r="D28" s="82"/>
      <c r="E28" s="82"/>
      <c r="F28" s="82"/>
      <c r="G28" s="82"/>
      <c r="H28" s="82"/>
    </row>
  </sheetData>
  <mergeCells count="23">
    <mergeCell ref="B16:H16"/>
    <mergeCell ref="A1:H1"/>
    <mergeCell ref="A2:H2"/>
    <mergeCell ref="A3:H3"/>
    <mergeCell ref="A4:H4"/>
    <mergeCell ref="B9:H9"/>
    <mergeCell ref="B10:H10"/>
    <mergeCell ref="B11:H11"/>
    <mergeCell ref="B12:H12"/>
    <mergeCell ref="B13:H13"/>
    <mergeCell ref="B14:H14"/>
    <mergeCell ref="B15:H15"/>
    <mergeCell ref="B17:H17"/>
    <mergeCell ref="B24:H24"/>
    <mergeCell ref="B25:H25"/>
    <mergeCell ref="B26:H26"/>
    <mergeCell ref="B27:H27"/>
    <mergeCell ref="B18:H18"/>
    <mergeCell ref="B19:H19"/>
    <mergeCell ref="B20:H20"/>
    <mergeCell ref="B21:H21"/>
    <mergeCell ref="B22:H22"/>
    <mergeCell ref="B23:H23"/>
  </mergeCells>
  <hyperlinks>
    <hyperlink ref="A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14"/>
  <sheetViews>
    <sheetView workbookViewId="0">
      <selection activeCell="A13" sqref="A13"/>
    </sheetView>
  </sheetViews>
  <sheetFormatPr baseColWidth="10" defaultColWidth="8.88671875" defaultRowHeight="13.2" x14ac:dyDescent="0.25"/>
  <cols>
    <col min="1" max="1" width="74.88671875" bestFit="1" customWidth="1"/>
  </cols>
  <sheetData>
    <row r="1" spans="1:2" x14ac:dyDescent="0.25">
      <c r="A1" s="25" t="str">
        <f>"----------- Please select one of the categories in the drop down list"</f>
        <v>----------- Please select one of the categories in the drop down list</v>
      </c>
    </row>
    <row r="2" spans="1:2" s="17" customFormat="1" x14ac:dyDescent="0.25">
      <c r="A2" s="17" t="s">
        <v>135</v>
      </c>
      <c r="B2" s="17">
        <v>1</v>
      </c>
    </row>
    <row r="3" spans="1:2" s="17" customFormat="1" x14ac:dyDescent="0.25">
      <c r="A3" s="17" t="s">
        <v>136</v>
      </c>
      <c r="B3" s="17">
        <v>2</v>
      </c>
    </row>
    <row r="4" spans="1:2" s="17" customFormat="1" x14ac:dyDescent="0.25">
      <c r="A4" s="17" t="s">
        <v>137</v>
      </c>
      <c r="B4" s="17">
        <v>3</v>
      </c>
    </row>
    <row r="5" spans="1:2" s="17" customFormat="1" x14ac:dyDescent="0.25">
      <c r="A5" s="17" t="s">
        <v>138</v>
      </c>
      <c r="B5" s="17">
        <v>4</v>
      </c>
    </row>
    <row r="6" spans="1:2" s="17" customFormat="1" x14ac:dyDescent="0.25">
      <c r="A6" s="17" t="s">
        <v>139</v>
      </c>
      <c r="B6" s="17">
        <v>5</v>
      </c>
    </row>
    <row r="7" spans="1:2" s="17" customFormat="1" x14ac:dyDescent="0.25">
      <c r="A7" s="17" t="s">
        <v>140</v>
      </c>
      <c r="B7" s="17">
        <v>6</v>
      </c>
    </row>
    <row r="8" spans="1:2" s="17" customFormat="1" x14ac:dyDescent="0.25">
      <c r="A8" s="17" t="s">
        <v>141</v>
      </c>
      <c r="B8" s="17">
        <v>7</v>
      </c>
    </row>
    <row r="9" spans="1:2" s="84" customFormat="1" x14ac:dyDescent="0.25">
      <c r="A9" s="84" t="s">
        <v>142</v>
      </c>
      <c r="B9" s="84">
        <v>0.1</v>
      </c>
    </row>
    <row r="10" spans="1:2" s="84" customFormat="1" x14ac:dyDescent="0.25">
      <c r="A10" s="84" t="s">
        <v>143</v>
      </c>
      <c r="B10" s="84">
        <v>0.2</v>
      </c>
    </row>
    <row r="11" spans="1:2" x14ac:dyDescent="0.25">
      <c r="A11" s="17" t="s">
        <v>144</v>
      </c>
      <c r="B11" s="17">
        <v>0.3</v>
      </c>
    </row>
    <row r="12" spans="1:2" x14ac:dyDescent="0.25">
      <c r="A12" s="17" t="s">
        <v>145</v>
      </c>
      <c r="B12" s="17">
        <v>0.4</v>
      </c>
    </row>
    <row r="13" spans="1:2" x14ac:dyDescent="0.25">
      <c r="A13" s="17" t="s">
        <v>146</v>
      </c>
      <c r="B13" s="17">
        <v>0.5</v>
      </c>
    </row>
    <row r="14" spans="1:2" x14ac:dyDescent="0.25">
      <c r="A14" s="17" t="s">
        <v>147</v>
      </c>
      <c r="B14" s="17">
        <v>0</v>
      </c>
    </row>
  </sheetData>
  <phoneticPr fontId="4" type="noConversion"/>
  <pageMargins left="0.75" right="0.75" top="1" bottom="1" header="0.5" footer="0.5"/>
  <pageSetup paperSize="1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2"/>
  <sheetViews>
    <sheetView workbookViewId="0">
      <selection activeCell="C8" sqref="C8"/>
    </sheetView>
  </sheetViews>
  <sheetFormatPr baseColWidth="10" defaultColWidth="8.88671875" defaultRowHeight="13.2" x14ac:dyDescent="0.25"/>
  <cols>
    <col min="1" max="2" width="14.5546875" bestFit="1" customWidth="1"/>
    <col min="3" max="3" width="15.6640625" bestFit="1" customWidth="1"/>
    <col min="23" max="23" width="10.44140625" customWidth="1"/>
  </cols>
  <sheetData>
    <row r="1" spans="1:31" ht="166.5" customHeight="1" x14ac:dyDescent="0.25">
      <c r="A1" s="37" t="s">
        <v>148</v>
      </c>
      <c r="B1" s="37" t="s">
        <v>149</v>
      </c>
      <c r="C1" s="37" t="s">
        <v>150</v>
      </c>
      <c r="D1" s="37" t="s">
        <v>151</v>
      </c>
      <c r="E1" s="37" t="s">
        <v>152</v>
      </c>
      <c r="F1" s="37" t="s">
        <v>153</v>
      </c>
      <c r="G1" s="37" t="s">
        <v>154</v>
      </c>
      <c r="H1" s="37" t="s">
        <v>155</v>
      </c>
      <c r="I1" s="37" t="s">
        <v>156</v>
      </c>
      <c r="J1" s="37" t="s">
        <v>157</v>
      </c>
      <c r="K1" s="37" t="s">
        <v>158</v>
      </c>
      <c r="L1" s="37" t="s">
        <v>159</v>
      </c>
      <c r="M1" s="37" t="s">
        <v>160</v>
      </c>
      <c r="N1" s="37" t="s">
        <v>161</v>
      </c>
      <c r="O1" s="37" t="s">
        <v>162</v>
      </c>
      <c r="P1" s="37" t="s">
        <v>163</v>
      </c>
      <c r="Q1" s="37" t="s">
        <v>164</v>
      </c>
      <c r="R1" s="37" t="s">
        <v>165</v>
      </c>
      <c r="S1" s="37" t="s">
        <v>166</v>
      </c>
      <c r="T1" s="37" t="s">
        <v>167</v>
      </c>
      <c r="U1" s="37" t="s">
        <v>168</v>
      </c>
      <c r="V1" s="37" t="s">
        <v>169</v>
      </c>
      <c r="W1" s="37" t="s">
        <v>170</v>
      </c>
      <c r="X1" s="37" t="s">
        <v>171</v>
      </c>
      <c r="Y1" s="37" t="s">
        <v>172</v>
      </c>
      <c r="Z1" s="37" t="s">
        <v>173</v>
      </c>
      <c r="AA1" s="37" t="s">
        <v>174</v>
      </c>
      <c r="AB1" s="37" t="s">
        <v>175</v>
      </c>
      <c r="AC1" s="37" t="s">
        <v>176</v>
      </c>
      <c r="AD1" s="37" t="s">
        <v>177</v>
      </c>
      <c r="AE1" s="37" t="s">
        <v>178</v>
      </c>
    </row>
    <row r="2" spans="1:31" ht="148.5" customHeight="1" x14ac:dyDescent="0.25">
      <c r="A2" s="38" t="str">
        <f>EGF_categ_measures!A2</f>
        <v>1 asistencia individual en la búsqueda de empleo, gestión de casos y servicios de información general</v>
      </c>
      <c r="B2" s="40" t="str">
        <f>EGF_categ_measures!A2</f>
        <v>1 asistencia individual en la búsqueda de empleo, gestión de casos y servicios de información general</v>
      </c>
      <c r="C2" s="40" t="str">
        <f>EGF_categ_measures!A3</f>
        <v>2 formación y reciclaje</v>
      </c>
      <c r="D2" s="40" t="str">
        <f>EGF_categ_measures!A3</f>
        <v>2 formación y reciclaje</v>
      </c>
      <c r="E2" s="40" t="str">
        <f>EGF_categ_measures!A4</f>
        <v>Rotación y reparto de puestos de trabajo en 3</v>
      </c>
      <c r="F2" s="40" t="str">
        <f>EGF_categ_measures!A4</f>
        <v>Rotación y reparto de puestos de trabajo en 3</v>
      </c>
      <c r="G2" s="40" t="str">
        <f>EGF_categ_measures!A5</f>
        <v>4 incentivos al empleo y a la contratación</v>
      </c>
      <c r="H2" s="40" t="str">
        <f>EGF_categ_measures!A5</f>
        <v>4 incentivos al empleo y a la contratación</v>
      </c>
      <c r="I2" s="40" t="str">
        <f>EGF_categ_measures!A6</f>
        <v>5 empleo financiado &amp; rehabilitación</v>
      </c>
      <c r="J2" s="40" t="str">
        <f>EGF_categ_measures!A6</f>
        <v>5 empleo financiado &amp; rehabilitación</v>
      </c>
      <c r="K2" s="40" t="str">
        <f>EGF_categ_measures!A7</f>
        <v>6 creación directa de empleo</v>
      </c>
      <c r="L2" s="40" t="str">
        <f>EGF_categ_measures!A7</f>
        <v>6 creación directa de empleo</v>
      </c>
      <c r="M2" s="40" t="str">
        <f>EGF_categ_measures!A8</f>
        <v>7 promoción del espíritu empresarial</v>
      </c>
      <c r="N2" s="40" t="str">
        <f>EGF_categ_measures!A8</f>
        <v>7 promoción del espíritu empresarial</v>
      </c>
      <c r="O2" s="40" t="str">
        <f>EGF_categ_measures!A14</f>
        <v>0 categoría no definida en la lista (compruebe únicamente si no puede utilizarse ninguna otra categoría)</v>
      </c>
      <c r="P2" s="40" t="str">
        <f>EGF_categ_measures!A14</f>
        <v>0 categoría no definida en la lista (compruebe únicamente si no puede utilizarse ninguna otra categoría)</v>
      </c>
      <c r="Q2" s="40" t="str">
        <f>EGF_categ_measures!A9</f>
        <v>A1 Indemnizaciones de búsqueda de empleo</v>
      </c>
      <c r="R2" s="40" t="str">
        <f>EGF_categ_measures!A9</f>
        <v>A1 Indemnizaciones de búsqueda de empleo</v>
      </c>
      <c r="S2" s="40" t="str">
        <f>EGF_categ_measures!A10</f>
        <v>A2 Indemnizaciones de formación</v>
      </c>
      <c r="T2" s="40" t="str">
        <f>EGF_categ_measures!A10</f>
        <v>A2 Indemnizaciones de formación</v>
      </c>
      <c r="U2" s="40" t="str">
        <f>EGF_categ_measures!A11</f>
        <v>A3 Indemnizaciones de movilidad</v>
      </c>
      <c r="V2" s="40" t="str">
        <f>EGF_categ_measures!A11</f>
        <v>A3 Indemnizaciones de movilidad</v>
      </c>
      <c r="W2" s="40" t="str">
        <f>EGF_categ_measures!A12</f>
        <v>A4 Indemnizaciones de subsistencia durante la formación o en otras medidas activas del mercado de trabajo</v>
      </c>
      <c r="X2" s="40" t="str">
        <f>EGF_categ_measures!A12</f>
        <v>A4 Indemnizaciones de subsistencia durante la formación o en otras medidas activas del mercado de trabajo</v>
      </c>
      <c r="Y2" s="40" t="str">
        <f>EGF_categ_measures!A13</f>
        <v>A5 Otras asignaciones (por razones específicas o grupos destinatarios)</v>
      </c>
      <c r="Z2" s="40" t="str">
        <f>EGF_categ_measures!A13</f>
        <v>A5 Otras asignaciones (por razones específicas o grupos destinatarios)</v>
      </c>
      <c r="AA2" s="38" t="s">
        <v>179</v>
      </c>
      <c r="AB2" s="38" t="s">
        <v>180</v>
      </c>
      <c r="AC2" s="38" t="s">
        <v>181</v>
      </c>
      <c r="AD2" s="38" t="s">
        <v>182</v>
      </c>
      <c r="AE2" s="38" t="s">
        <v>183</v>
      </c>
    </row>
    <row r="3" spans="1:31" ht="13.8" x14ac:dyDescent="0.25">
      <c r="A3" s="39">
        <f>SUMIF('Statement of Expenditure'!$C:$C,'summary original budget'!A2,'Statement of Expenditure'!$F:$F)</f>
        <v>0</v>
      </c>
      <c r="B3" s="39">
        <f>SUMIF('Statement of Expenditure'!$C:$C,'summary original budget'!B2,'Statement of Expenditure'!$D:$D)</f>
        <v>0</v>
      </c>
      <c r="C3" s="39">
        <f>SUMIF('Statement of Expenditure'!$C:$C,'summary original budget'!C2,'Statement of Expenditure'!$F:$F)</f>
        <v>0</v>
      </c>
      <c r="D3" s="39">
        <f>SUMIF('Statement of Expenditure'!$C:$C,'summary original budget'!D2,'Statement of Expenditure'!$D:$D)</f>
        <v>0</v>
      </c>
      <c r="E3" s="39">
        <f>SUMIF('Statement of Expenditure'!$C:$C,'summary original budget'!E2,'Statement of Expenditure'!$F:$F)</f>
        <v>0</v>
      </c>
      <c r="F3" s="39">
        <f>SUMIF('Statement of Expenditure'!$C:$C,'summary original budget'!F2,'Statement of Expenditure'!$D:$D)</f>
        <v>0</v>
      </c>
      <c r="G3" s="39">
        <f>SUMIF('Statement of Expenditure'!$C:$C,'summary original budget'!G2,'Statement of Expenditure'!$F:$F)</f>
        <v>0</v>
      </c>
      <c r="H3" s="39">
        <f>SUMIF('Statement of Expenditure'!$C:$C,'summary original budget'!H2,'Statement of Expenditure'!$D:$D)</f>
        <v>0</v>
      </c>
      <c r="I3" s="39">
        <f>SUMIF('Statement of Expenditure'!$C:$C,'summary original budget'!I2,'Statement of Expenditure'!$F:$F)</f>
        <v>0</v>
      </c>
      <c r="J3" s="39">
        <f>SUMIF('Statement of Expenditure'!$C:$C,'summary original budget'!J2,'Statement of Expenditure'!$D:$D)</f>
        <v>0</v>
      </c>
      <c r="K3" s="39">
        <f>SUMIF('Statement of Expenditure'!$C:$C,'summary original budget'!K2,'Statement of Expenditure'!$F:$F)</f>
        <v>0</v>
      </c>
      <c r="L3" s="39">
        <f>SUMIF('Statement of Expenditure'!$C:$C,'summary original budget'!L2,'Statement of Expenditure'!$D:$D)</f>
        <v>0</v>
      </c>
      <c r="M3" s="39">
        <f>SUMIF('Statement of Expenditure'!$C:$C,'summary original budget'!M2,'Statement of Expenditure'!$F:$F)</f>
        <v>0</v>
      </c>
      <c r="N3" s="39">
        <f>SUMIF('Statement of Expenditure'!$C:$C,'summary original budget'!N2,'Statement of Expenditure'!$D:$D)</f>
        <v>0</v>
      </c>
      <c r="O3" s="39">
        <f>SUMIF('Statement of Expenditure'!$C:$C,'summary original budget'!O2,'Statement of Expenditure'!$F:$F)</f>
        <v>0</v>
      </c>
      <c r="P3" s="39">
        <f>SUMIF('Statement of Expenditure'!$C:$C,'summary original budget'!P2,'Statement of Expenditure'!$D:$D)</f>
        <v>0</v>
      </c>
      <c r="Q3" s="39">
        <f>SUMIF('Statement of Expenditure'!$C:$C,'summary original budget'!Q2,'Statement of Expenditure'!$F:$F)</f>
        <v>0</v>
      </c>
      <c r="R3" s="39">
        <f>SUMIF('Statement of Expenditure'!$C:$C,'summary original budget'!R2,'Statement of Expenditure'!$D:$D)</f>
        <v>0</v>
      </c>
      <c r="S3" s="39">
        <f>SUMIF('Statement of Expenditure'!$C:$C,'summary original budget'!S2,'Statement of Expenditure'!$F:$F)</f>
        <v>0</v>
      </c>
      <c r="T3" s="39">
        <f>SUMIF('Statement of Expenditure'!$C:$C,'summary original budget'!T2,'Statement of Expenditure'!$D:$D)</f>
        <v>0</v>
      </c>
      <c r="U3" s="39">
        <f>SUMIF('Statement of Expenditure'!$C:$C,'summary original budget'!U2,'Statement of Expenditure'!$F:$F)</f>
        <v>0</v>
      </c>
      <c r="V3" s="39">
        <f>SUMIF('Statement of Expenditure'!$C:$C,'summary original budget'!V2,'Statement of Expenditure'!$D:$D)</f>
        <v>0</v>
      </c>
      <c r="W3" s="39">
        <f>SUMIF('Statement of Expenditure'!$C:$C,'summary original budget'!W2,'Statement of Expenditure'!$F:$F)</f>
        <v>0</v>
      </c>
      <c r="X3" s="39">
        <f>SUMIF('Statement of Expenditure'!$C:$C,'summary original budget'!X2,'Statement of Expenditure'!$D:$D)</f>
        <v>0</v>
      </c>
      <c r="Y3" s="39">
        <f>SUMIF('Statement of Expenditure'!$C:$C,'summary original budget'!Y2,'Statement of Expenditure'!$F:$F)</f>
        <v>0</v>
      </c>
      <c r="Z3" s="39">
        <f>SUMIF('Statement of Expenditure'!$C:$C,'summary original budget'!Z2,'Statement of Expenditure'!$D:$D)</f>
        <v>0</v>
      </c>
      <c r="AA3" s="39">
        <f>SUMIF('Statement of Expenditure'!$B:$B,'summary original budget'!AA2,'Statement of Expenditure'!$F:$F)</f>
        <v>0</v>
      </c>
      <c r="AB3" s="39">
        <f>SUMIF('Statement of Expenditure'!$B:$B,'summary original budget'!AB2,'Statement of Expenditure'!$F:$F)</f>
        <v>0</v>
      </c>
      <c r="AC3" s="39">
        <f>SUMIF('Statement of Expenditure'!$B:$B,'summary original budget'!AC2,'Statement of Expenditure'!$F:$F)</f>
        <v>0</v>
      </c>
      <c r="AD3" s="39">
        <f>SUMIF('Statement of Expenditure'!$B:$B,'summary original budget'!AD2,'Statement of Expenditure'!$F:$F)</f>
        <v>0</v>
      </c>
      <c r="AE3" s="39">
        <f>SUMIF('Statement of Expenditure'!$B:$B,'summary original budget'!AE2,'Statement of Expenditure'!$F:$F)</f>
        <v>0</v>
      </c>
    </row>
    <row r="5" spans="1:31" x14ac:dyDescent="0.25">
      <c r="A5" s="41" t="s">
        <v>184</v>
      </c>
      <c r="B5" s="41" t="s">
        <v>185</v>
      </c>
      <c r="E5" s="41" t="s">
        <v>186</v>
      </c>
    </row>
    <row r="6" spans="1:31" x14ac:dyDescent="0.25">
      <c r="A6" s="42">
        <f>sub_total_actions</f>
        <v>0</v>
      </c>
      <c r="B6" s="42">
        <f>A3+C3+E3+G3+I3+K3+M3+O3+Q3+S3+U3+W3+Y3</f>
        <v>0</v>
      </c>
      <c r="E6" s="42">
        <f>B6-A6</f>
        <v>0</v>
      </c>
    </row>
    <row r="8" spans="1:31" x14ac:dyDescent="0.25">
      <c r="A8" s="41" t="s">
        <v>187</v>
      </c>
      <c r="B8" s="41" t="s">
        <v>188</v>
      </c>
      <c r="E8" s="41" t="s">
        <v>189</v>
      </c>
    </row>
    <row r="9" spans="1:31" x14ac:dyDescent="0.25">
      <c r="A9" s="42">
        <f>sub_total_implement</f>
        <v>0</v>
      </c>
      <c r="B9" s="42">
        <f>AA3+AB3+AC3+AD3+AE3</f>
        <v>0</v>
      </c>
      <c r="E9" s="42">
        <f>B9-A9</f>
        <v>0</v>
      </c>
    </row>
    <row r="12" spans="1:31" x14ac:dyDescent="0.25">
      <c r="A12" s="41" t="s">
        <v>190</v>
      </c>
      <c r="B12" s="41" t="s">
        <v>191</v>
      </c>
      <c r="E12" s="41" t="s">
        <v>192</v>
      </c>
    </row>
    <row r="13" spans="1:31" x14ac:dyDescent="0.25">
      <c r="A13" s="42">
        <f>total_cost</f>
        <v>0</v>
      </c>
      <c r="B13" s="42">
        <f>B9+B6</f>
        <v>0</v>
      </c>
      <c r="E13" s="42">
        <f>B13-A13</f>
        <v>0</v>
      </c>
    </row>
    <row r="15" spans="1:31" x14ac:dyDescent="0.25">
      <c r="A15" s="41" t="s">
        <v>193</v>
      </c>
      <c r="B15" s="41" t="s">
        <v>194</v>
      </c>
      <c r="C15" s="41" t="s">
        <v>195</v>
      </c>
      <c r="E15" s="41" t="s">
        <v>196</v>
      </c>
    </row>
    <row r="16" spans="1:31" x14ac:dyDescent="0.25">
      <c r="A16" s="44">
        <f>percentage_contrib</f>
        <v>0.6</v>
      </c>
      <c r="B16" s="42">
        <f>contribution</f>
        <v>0</v>
      </c>
      <c r="C16" s="43">
        <f>B13*A16</f>
        <v>0</v>
      </c>
      <c r="E16" s="42">
        <f>C16-B16</f>
        <v>0</v>
      </c>
    </row>
    <row r="18" spans="1:3" x14ac:dyDescent="0.25">
      <c r="C18" s="41" t="s">
        <v>197</v>
      </c>
    </row>
    <row r="19" spans="1:3" x14ac:dyDescent="0.25">
      <c r="C19" s="43">
        <f>ROUNDDOWN(B16*A19,0)</f>
        <v>0</v>
      </c>
    </row>
    <row r="21" spans="1:3" x14ac:dyDescent="0.25">
      <c r="A21" s="72" t="s">
        <v>198</v>
      </c>
      <c r="C21" s="72" t="s">
        <v>199</v>
      </c>
    </row>
    <row r="22" spans="1:3" x14ac:dyDescent="0.25">
      <c r="A22" s="42">
        <f>SUM(Q3,S3,U3,W3,Y3)</f>
        <v>0</v>
      </c>
      <c r="C22" s="44" t="e">
        <f>A22/sub_total_actions</f>
        <v>#DIV/0!</v>
      </c>
    </row>
  </sheetData>
  <conditionalFormatting sqref="E6">
    <cfRule type="cellIs" dxfId="8" priority="5" stopIfTrue="1" operator="notEqual">
      <formula>0</formula>
    </cfRule>
  </conditionalFormatting>
  <conditionalFormatting sqref="E9">
    <cfRule type="cellIs" dxfId="7" priority="4" stopIfTrue="1" operator="notEqual">
      <formula>0</formula>
    </cfRule>
  </conditionalFormatting>
  <conditionalFormatting sqref="E13">
    <cfRule type="cellIs" dxfId="6" priority="3" stopIfTrue="1" operator="notEqual">
      <formula>0</formula>
    </cfRule>
  </conditionalFormatting>
  <conditionalFormatting sqref="E16">
    <cfRule type="cellIs" dxfId="5" priority="2" stopIfTrue="1" operator="not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4"/>
  <sheetViews>
    <sheetView workbookViewId="0">
      <selection activeCell="U19" sqref="U19"/>
    </sheetView>
  </sheetViews>
  <sheetFormatPr baseColWidth="10" defaultColWidth="8.88671875" defaultRowHeight="13.2" x14ac:dyDescent="0.25"/>
  <cols>
    <col min="1" max="3" width="14.5546875" bestFit="1" customWidth="1"/>
    <col min="5" max="5" width="14.5546875" bestFit="1" customWidth="1"/>
    <col min="23" max="23" width="10.44140625" customWidth="1"/>
  </cols>
  <sheetData>
    <row r="1" spans="1:31" ht="237.6" x14ac:dyDescent="0.25">
      <c r="A1" s="71" t="s">
        <v>200</v>
      </c>
      <c r="B1" s="71" t="s">
        <v>201</v>
      </c>
      <c r="C1" s="71" t="s">
        <v>202</v>
      </c>
      <c r="D1" s="71" t="s">
        <v>203</v>
      </c>
      <c r="E1" s="71" t="s">
        <v>204</v>
      </c>
      <c r="F1" s="71" t="s">
        <v>205</v>
      </c>
      <c r="G1" s="71" t="s">
        <v>206</v>
      </c>
      <c r="H1" s="71" t="s">
        <v>207</v>
      </c>
      <c r="I1" s="71" t="s">
        <v>208</v>
      </c>
      <c r="J1" s="71" t="s">
        <v>209</v>
      </c>
      <c r="K1" s="71" t="s">
        <v>210</v>
      </c>
      <c r="L1" s="71" t="s">
        <v>211</v>
      </c>
      <c r="M1" s="71" t="s">
        <v>212</v>
      </c>
      <c r="N1" s="71" t="s">
        <v>213</v>
      </c>
      <c r="O1" s="71" t="s">
        <v>214</v>
      </c>
      <c r="P1" s="71" t="s">
        <v>215</v>
      </c>
      <c r="Q1" s="71" t="s">
        <v>216</v>
      </c>
      <c r="R1" s="71" t="s">
        <v>217</v>
      </c>
      <c r="S1" s="71" t="s">
        <v>218</v>
      </c>
      <c r="T1" s="71" t="s">
        <v>219</v>
      </c>
      <c r="U1" s="71" t="s">
        <v>220</v>
      </c>
      <c r="V1" s="71" t="s">
        <v>221</v>
      </c>
      <c r="W1" s="71" t="s">
        <v>222</v>
      </c>
      <c r="X1" s="71" t="s">
        <v>223</v>
      </c>
      <c r="Y1" s="71" t="s">
        <v>224</v>
      </c>
      <c r="Z1" s="71" t="s">
        <v>225</v>
      </c>
      <c r="AA1" s="71" t="s">
        <v>226</v>
      </c>
      <c r="AB1" s="71" t="s">
        <v>227</v>
      </c>
      <c r="AC1" s="71" t="s">
        <v>228</v>
      </c>
      <c r="AD1" s="71" t="s">
        <v>229</v>
      </c>
      <c r="AE1" s="71" t="s">
        <v>230</v>
      </c>
    </row>
    <row r="2" spans="1:31" ht="111" customHeight="1" x14ac:dyDescent="0.25">
      <c r="A2" s="71" t="str">
        <f>EGF_categ_measures!A2</f>
        <v>1 asistencia individual en la búsqueda de empleo, gestión de casos y servicios de información general</v>
      </c>
      <c r="B2" s="71" t="str">
        <f>EGF_categ_measures!A2</f>
        <v>1 asistencia individual en la búsqueda de empleo, gestión de casos y servicios de información general</v>
      </c>
      <c r="C2" s="71" t="str">
        <f>EGF_categ_measures!A3</f>
        <v>2 formación y reciclaje</v>
      </c>
      <c r="D2" s="71" t="str">
        <f>EGF_categ_measures!A3</f>
        <v>2 formación y reciclaje</v>
      </c>
      <c r="E2" s="71" t="str">
        <f>EGF_categ_measures!A4</f>
        <v>Rotación y reparto de puestos de trabajo en 3</v>
      </c>
      <c r="F2" s="71" t="str">
        <f>EGF_categ_measures!A4</f>
        <v>Rotación y reparto de puestos de trabajo en 3</v>
      </c>
      <c r="G2" s="71" t="str">
        <f>EGF_categ_measures!A5</f>
        <v>4 incentivos al empleo y a la contratación</v>
      </c>
      <c r="H2" s="71" t="str">
        <f>EGF_categ_measures!A5</f>
        <v>4 incentivos al empleo y a la contratación</v>
      </c>
      <c r="I2" s="71" t="str">
        <f>EGF_categ_measures!A6</f>
        <v>5 empleo financiado &amp; rehabilitación</v>
      </c>
      <c r="J2" s="71" t="str">
        <f>EGF_categ_measures!A6</f>
        <v>5 empleo financiado &amp; rehabilitación</v>
      </c>
      <c r="K2" s="71" t="str">
        <f>EGF_categ_measures!A7</f>
        <v>6 creación directa de empleo</v>
      </c>
      <c r="L2" s="71" t="str">
        <f>EGF_categ_measures!A7</f>
        <v>6 creación directa de empleo</v>
      </c>
      <c r="M2" s="71" t="str">
        <f>EGF_categ_measures!A8</f>
        <v>7 promoción del espíritu empresarial</v>
      </c>
      <c r="N2" s="71" t="str">
        <f>EGF_categ_measures!A8</f>
        <v>7 promoción del espíritu empresarial</v>
      </c>
      <c r="O2" s="71" t="str">
        <f>EGF_categ_measures!A14</f>
        <v>0 categoría no definida en la lista (compruebe únicamente si no puede utilizarse ninguna otra categoría)</v>
      </c>
      <c r="P2" s="71" t="str">
        <f>EGF_categ_measures!A14</f>
        <v>0 categoría no definida en la lista (compruebe únicamente si no puede utilizarse ninguna otra categoría)</v>
      </c>
      <c r="Q2" s="71" t="str">
        <f>EGF_categ_measures!A9</f>
        <v>A1 Indemnizaciones de búsqueda de empleo</v>
      </c>
      <c r="R2" s="71" t="str">
        <f>EGF_categ_measures!A9</f>
        <v>A1 Indemnizaciones de búsqueda de empleo</v>
      </c>
      <c r="S2" s="71" t="str">
        <f>EGF_categ_measures!A10</f>
        <v>A2 Indemnizaciones de formación</v>
      </c>
      <c r="T2" s="71" t="str">
        <f>EGF_categ_measures!A10</f>
        <v>A2 Indemnizaciones de formación</v>
      </c>
      <c r="U2" s="71" t="str">
        <f>EGF_categ_measures!A11</f>
        <v>A3 Indemnizaciones de movilidad</v>
      </c>
      <c r="V2" s="71" t="str">
        <f>EGF_categ_measures!A11</f>
        <v>A3 Indemnizaciones de movilidad</v>
      </c>
      <c r="W2" s="71" t="str">
        <f>EGF_categ_measures!A12</f>
        <v>A4 Indemnizaciones de subsistencia durante la formación o en otras medidas activas del mercado de trabajo</v>
      </c>
      <c r="X2" s="71" t="str">
        <f>EGF_categ_measures!A12</f>
        <v>A4 Indemnizaciones de subsistencia durante la formación o en otras medidas activas del mercado de trabajo</v>
      </c>
      <c r="Y2" s="71" t="str">
        <f>EGF_categ_measures!A13</f>
        <v>A5 Otras asignaciones (por razones específicas o grupos destinatarios)</v>
      </c>
      <c r="Z2" s="71" t="str">
        <f>EGF_categ_measures!A13</f>
        <v>A5 Otras asignaciones (por razones específicas o grupos destinatarios)</v>
      </c>
      <c r="AA2" s="71" t="s">
        <v>231</v>
      </c>
      <c r="AB2" s="71" t="s">
        <v>232</v>
      </c>
      <c r="AC2" s="71" t="s">
        <v>233</v>
      </c>
      <c r="AD2" s="71" t="s">
        <v>234</v>
      </c>
      <c r="AE2" s="71" t="s">
        <v>235</v>
      </c>
    </row>
    <row r="3" spans="1:31" ht="13.8" x14ac:dyDescent="0.25">
      <c r="A3" s="39">
        <f>SUMIF('Statement of Expenditure'!$C:$C,'summary ACTUAL budget'!A2,'Statement of Expenditure'!$K:$K)</f>
        <v>0</v>
      </c>
      <c r="B3" s="39">
        <f>SUMIF('Statement of Expenditure'!$C:$C,'summary ACTUAL budget'!B2,'Statement of Expenditure'!$I:$I)</f>
        <v>0</v>
      </c>
      <c r="C3" s="39">
        <f>SUMIF('Statement of Expenditure'!$C:$C,'summary ACTUAL budget'!C2,'Statement of Expenditure'!$K:$K)</f>
        <v>0</v>
      </c>
      <c r="D3" s="39">
        <f>SUMIF('Statement of Expenditure'!$C:$C,'summary ACTUAL budget'!D2,'Statement of Expenditure'!$I:$I)</f>
        <v>0</v>
      </c>
      <c r="E3" s="39">
        <f>SUMIF('Statement of Expenditure'!$C:$C,'summary ACTUAL budget'!E2,'Statement of Expenditure'!$K:$K)</f>
        <v>0</v>
      </c>
      <c r="F3" s="39">
        <f>SUMIF('Statement of Expenditure'!$C:$C,'summary ACTUAL budget'!F2,'Statement of Expenditure'!$I:$I)</f>
        <v>0</v>
      </c>
      <c r="G3" s="39">
        <f>SUMIF('Statement of Expenditure'!$C:$C,'summary ACTUAL budget'!G2,'Statement of Expenditure'!$K:$K)</f>
        <v>0</v>
      </c>
      <c r="H3" s="39">
        <f>SUMIF('Statement of Expenditure'!$C:$C,'summary ACTUAL budget'!H2,'Statement of Expenditure'!$I:$I)</f>
        <v>0</v>
      </c>
      <c r="I3" s="39">
        <f>SUMIF('Statement of Expenditure'!$C:$C,'summary ACTUAL budget'!I2,'Statement of Expenditure'!$K:$K)</f>
        <v>0</v>
      </c>
      <c r="J3" s="39">
        <f>SUMIF('Statement of Expenditure'!$C:$C,'summary ACTUAL budget'!J2,'Statement of Expenditure'!$I:$I)</f>
        <v>0</v>
      </c>
      <c r="K3" s="39">
        <f>SUMIF('Statement of Expenditure'!$C:$C,'summary ACTUAL budget'!K2,'Statement of Expenditure'!$K:$K)</f>
        <v>0</v>
      </c>
      <c r="L3" s="39">
        <f>SUMIF('Statement of Expenditure'!$C:$C,'summary ACTUAL budget'!L2,'Statement of Expenditure'!$I:$I)</f>
        <v>0</v>
      </c>
      <c r="M3" s="39">
        <f>SUMIF('Statement of Expenditure'!$C:$C,'summary ACTUAL budget'!M2,'Statement of Expenditure'!$K:$K)</f>
        <v>0</v>
      </c>
      <c r="N3" s="39">
        <f>SUMIF('Statement of Expenditure'!$C:$C,'summary ACTUAL budget'!N2,'Statement of Expenditure'!$I:$I)</f>
        <v>0</v>
      </c>
      <c r="O3" s="39">
        <f>SUMIF('Statement of Expenditure'!$C:$C,'summary ACTUAL budget'!O2,'Statement of Expenditure'!$K:$K)</f>
        <v>0</v>
      </c>
      <c r="P3" s="39">
        <f>SUMIF('Statement of Expenditure'!$C:$C,'summary ACTUAL budget'!P2,'Statement of Expenditure'!$I:$I)</f>
        <v>0</v>
      </c>
      <c r="Q3" s="39">
        <f>SUMIF('Statement of Expenditure'!$C:$C,'summary ACTUAL budget'!Q2,'Statement of Expenditure'!$K:$K)</f>
        <v>0</v>
      </c>
      <c r="R3" s="39">
        <f>SUMIF('Statement of Expenditure'!$C:$C,'summary ACTUAL budget'!R2,'Statement of Expenditure'!$I:$I)</f>
        <v>0</v>
      </c>
      <c r="S3" s="39">
        <f>SUMIF('Statement of Expenditure'!$C:$C,'summary ACTUAL budget'!S2,'Statement of Expenditure'!$K:$K)</f>
        <v>0</v>
      </c>
      <c r="T3" s="39">
        <f>SUMIF('Statement of Expenditure'!$C:$C,'summary ACTUAL budget'!T2,'Statement of Expenditure'!$I:$I)</f>
        <v>0</v>
      </c>
      <c r="U3" s="39">
        <f>SUMIF('Statement of Expenditure'!$C:$C,'summary ACTUAL budget'!U2,'Statement of Expenditure'!$K:$K)</f>
        <v>0</v>
      </c>
      <c r="V3" s="39">
        <f>SUMIF('Statement of Expenditure'!$C:$C,'summary ACTUAL budget'!V2,'Statement of Expenditure'!$I:$I)</f>
        <v>0</v>
      </c>
      <c r="W3" s="39">
        <f>SUMIF('Statement of Expenditure'!$C:$C,'summary ACTUAL budget'!W2,'Statement of Expenditure'!$K:$K)</f>
        <v>0</v>
      </c>
      <c r="X3" s="39">
        <f>SUMIF('Statement of Expenditure'!$C:$C,'summary ACTUAL budget'!X2,'Statement of Expenditure'!$I:$I)</f>
        <v>0</v>
      </c>
      <c r="Y3" s="39">
        <f>SUMIF('Statement of Expenditure'!$C:$C,'summary ACTUAL budget'!Y2,'Statement of Expenditure'!$K:$K)</f>
        <v>0</v>
      </c>
      <c r="Z3" s="39">
        <f>SUMIF('Statement of Expenditure'!$C:$C,'summary ACTUAL budget'!Z2,'Statement of Expenditure'!$I:$I)</f>
        <v>0</v>
      </c>
      <c r="AA3" s="39">
        <f>SUMIF('Statement of Expenditure'!$B:$B,'summary ACTUAL budget'!AA2,'Statement of Expenditure'!$K:$K)</f>
        <v>0</v>
      </c>
      <c r="AB3" s="39">
        <f>SUMIF('Statement of Expenditure'!$B:$B,'summary ACTUAL budget'!AB2,'Statement of Expenditure'!$K:$K)</f>
        <v>0</v>
      </c>
      <c r="AC3" s="39">
        <f>SUMIF('Statement of Expenditure'!$B:$B,'summary ACTUAL budget'!AC2,'Statement of Expenditure'!$K:$K)</f>
        <v>0</v>
      </c>
      <c r="AD3" s="39">
        <f>SUMIF('Statement of Expenditure'!$B:$B,'summary ACTUAL budget'!AD2,'Statement of Expenditure'!$K:$K)</f>
        <v>0</v>
      </c>
      <c r="AE3" s="39">
        <f>SUMIF('Statement of Expenditure'!$B:$B,'summary ACTUAL budget'!AE2,'Statement of Expenditure'!$K:$K)</f>
        <v>0</v>
      </c>
    </row>
    <row r="5" spans="1:31" x14ac:dyDescent="0.25">
      <c r="A5" s="72" t="s">
        <v>236</v>
      </c>
      <c r="B5" s="72" t="s">
        <v>237</v>
      </c>
      <c r="E5" s="41" t="s">
        <v>238</v>
      </c>
    </row>
    <row r="6" spans="1:31" x14ac:dyDescent="0.25">
      <c r="A6" s="42">
        <f>actual_sub_total_actions</f>
        <v>0</v>
      </c>
      <c r="B6" s="42">
        <f>A3+C3+E3+G3+I3+K3+M3+O3+Q3+S3+U3+W3+Y3</f>
        <v>0</v>
      </c>
      <c r="E6" s="42">
        <f>B6-A6</f>
        <v>0</v>
      </c>
    </row>
    <row r="8" spans="1:31" x14ac:dyDescent="0.25">
      <c r="A8" s="72" t="s">
        <v>239</v>
      </c>
      <c r="B8" s="72" t="s">
        <v>240</v>
      </c>
      <c r="E8" s="41" t="s">
        <v>241</v>
      </c>
    </row>
    <row r="9" spans="1:31" x14ac:dyDescent="0.25">
      <c r="A9" s="42">
        <f>actual_sub_total_implement</f>
        <v>0</v>
      </c>
      <c r="B9" s="42">
        <f>AA3+AB3+AC3+AD3+AE3</f>
        <v>0</v>
      </c>
      <c r="E9" s="42">
        <f>B9-A9</f>
        <v>0</v>
      </c>
    </row>
    <row r="12" spans="1:31" x14ac:dyDescent="0.25">
      <c r="A12" s="72" t="s">
        <v>242</v>
      </c>
      <c r="B12" s="72" t="s">
        <v>243</v>
      </c>
      <c r="E12" s="41" t="s">
        <v>244</v>
      </c>
    </row>
    <row r="13" spans="1:31" x14ac:dyDescent="0.25">
      <c r="A13" s="42">
        <f>actual_total_cost</f>
        <v>0</v>
      </c>
      <c r="B13" s="42">
        <f>B9+B6</f>
        <v>0</v>
      </c>
      <c r="E13" s="42">
        <f>B13-A13</f>
        <v>0</v>
      </c>
    </row>
    <row r="15" spans="1:31" x14ac:dyDescent="0.25">
      <c r="A15" s="72" t="s">
        <v>245</v>
      </c>
      <c r="B15" s="72" t="s">
        <v>246</v>
      </c>
      <c r="C15" s="72" t="s">
        <v>247</v>
      </c>
      <c r="D15" s="75"/>
      <c r="E15" s="41" t="s">
        <v>248</v>
      </c>
    </row>
    <row r="16" spans="1:31" x14ac:dyDescent="0.25">
      <c r="A16" s="42">
        <f>B13*percentage_contrib</f>
        <v>0</v>
      </c>
      <c r="B16" s="42">
        <f>balance_EGF_unspent_fund</f>
        <v>0</v>
      </c>
      <c r="C16" s="42">
        <f>contribution-A16</f>
        <v>0</v>
      </c>
      <c r="D16" s="75"/>
      <c r="E16" s="42">
        <f>B16-C16</f>
        <v>0</v>
      </c>
    </row>
    <row r="17" spans="1:5" x14ac:dyDescent="0.25">
      <c r="A17" s="45"/>
    </row>
    <row r="18" spans="1:5" x14ac:dyDescent="0.25">
      <c r="A18" s="41" t="s">
        <v>249</v>
      </c>
      <c r="B18" s="72" t="s">
        <v>250</v>
      </c>
      <c r="C18" s="72" t="s">
        <v>251</v>
      </c>
      <c r="E18" s="41" t="s">
        <v>252</v>
      </c>
    </row>
    <row r="19" spans="1:5" x14ac:dyDescent="0.25">
      <c r="A19" s="44">
        <f>percentage_contrib</f>
        <v>0.6</v>
      </c>
      <c r="B19" s="73" t="e">
        <f>egf_share_actual_expenditure/contribution</f>
        <v>#DIV/0!</v>
      </c>
      <c r="C19" s="143" t="e">
        <f>A16/contribution</f>
        <v>#DIV/0!</v>
      </c>
      <c r="E19" s="42" t="e">
        <f>C19-B19</f>
        <v>#DIV/0!</v>
      </c>
    </row>
    <row r="21" spans="1:5" x14ac:dyDescent="0.25">
      <c r="A21" s="72" t="s">
        <v>253</v>
      </c>
      <c r="C21" s="72" t="s">
        <v>254</v>
      </c>
    </row>
    <row r="22" spans="1:5" x14ac:dyDescent="0.25">
      <c r="A22" s="42">
        <f>SUM(Q3,S3,U3,W3,Y3)</f>
        <v>0</v>
      </c>
      <c r="C22" s="143" t="e">
        <f>A22/actual_sub_total_actions</f>
        <v>#DIV/0!</v>
      </c>
    </row>
    <row r="23" spans="1:5" x14ac:dyDescent="0.25">
      <c r="A23" s="45"/>
    </row>
    <row r="24" spans="1:5" x14ac:dyDescent="0.25">
      <c r="A24" s="46"/>
    </row>
  </sheetData>
  <conditionalFormatting sqref="E6">
    <cfRule type="cellIs" dxfId="4" priority="6" stopIfTrue="1" operator="notEqual">
      <formula>0</formula>
    </cfRule>
  </conditionalFormatting>
  <conditionalFormatting sqref="E9">
    <cfRule type="cellIs" dxfId="3" priority="5" stopIfTrue="1" operator="notEqual">
      <formula>0</formula>
    </cfRule>
  </conditionalFormatting>
  <conditionalFormatting sqref="E13">
    <cfRule type="cellIs" dxfId="2" priority="4" stopIfTrue="1" operator="notEqual">
      <formula>0</formula>
    </cfRule>
  </conditionalFormatting>
  <conditionalFormatting sqref="E19">
    <cfRule type="cellIs" dxfId="1" priority="2" stopIfTrue="1" operator="notEqual">
      <formula>0</formula>
    </cfRule>
  </conditionalFormatting>
  <conditionalFormatting sqref="E16">
    <cfRule type="cellIs" dxfId="0" priority="1" stopIfTrue="1" operator="not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15</vt:i4>
      </vt:variant>
    </vt:vector>
  </HeadingPairs>
  <TitlesOfParts>
    <vt:vector size="21" baseType="lpstr">
      <vt:lpstr>Statement of Expenditure</vt:lpstr>
      <vt:lpstr>Cofinancing rate per MS</vt:lpstr>
      <vt:lpstr>Definitions - type of measures</vt:lpstr>
      <vt:lpstr>EGF_categ_measures</vt:lpstr>
      <vt:lpstr>summary original budget</vt:lpstr>
      <vt:lpstr>summary ACTUAL budget</vt:lpstr>
      <vt:lpstr>actual_sub_total_actions</vt:lpstr>
      <vt:lpstr>actual_sub_total_implement</vt:lpstr>
      <vt:lpstr>actual_total_cost</vt:lpstr>
      <vt:lpstr>'Statement of Expenditure'!Área_de_impresión</vt:lpstr>
      <vt:lpstr>balance_EGF_unspent_fund</vt:lpstr>
      <vt:lpstr>contribution</vt:lpstr>
      <vt:lpstr>EGF_categ_measures</vt:lpstr>
      <vt:lpstr>egf_share_actual_expenditure</vt:lpstr>
      <vt:lpstr>eligible_actual_expenditure</vt:lpstr>
      <vt:lpstr>percentage_contrib</vt:lpstr>
      <vt:lpstr>sub_total_actions</vt:lpstr>
      <vt:lpstr>sub_total_implement</vt:lpstr>
      <vt:lpstr>total_cost</vt:lpstr>
      <vt:lpstr>workers_benefited</vt:lpstr>
      <vt:lpstr>workers_targeted</vt:lpstr>
    </vt:vector>
  </TitlesOfParts>
  <Company>European Commission, DG EMPL/B/4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financiero del FEAG</dc:title>
  <dc:subject>Fondo Europeo de Adaptación a la Globalización</dc:subject>
  <dc:creator>Ian Livingstone</dc:creator>
  <cp:lastModifiedBy>BERROCAL RUIZ, M. VICTORIA</cp:lastModifiedBy>
  <cp:lastPrinted>2013-08-22T12:45:17Z</cp:lastPrinted>
  <dcterms:created xsi:type="dcterms:W3CDTF">2006-12-08T10:53:57Z</dcterms:created>
  <dcterms:modified xsi:type="dcterms:W3CDTF">2021-06-03T08:25:53Z</dcterms:modified>
</cp:coreProperties>
</file>